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i-1.QICT\Desktop\"/>
    </mc:Choice>
  </mc:AlternateContent>
  <xr:revisionPtr revIDLastSave="0" documentId="13_ncr:1_{C4896D17-859A-455C-A3DD-0AF46910D6A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عملکرد سرمایه ای" sheetId="1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1" i="18" l="1"/>
  <c r="H17" i="18"/>
  <c r="R43" i="18"/>
  <c r="Q43" i="18"/>
  <c r="P43" i="18"/>
  <c r="O43" i="18"/>
  <c r="N43" i="18"/>
  <c r="M43" i="18"/>
  <c r="L43" i="18"/>
  <c r="K43" i="18"/>
  <c r="J43" i="18"/>
  <c r="I43" i="18"/>
  <c r="H43" i="18"/>
  <c r="G43" i="18"/>
  <c r="F43" i="18"/>
  <c r="E43" i="18"/>
  <c r="T42" i="18"/>
  <c r="S42" i="18"/>
  <c r="T41" i="18"/>
  <c r="S41" i="18"/>
  <c r="S43" i="18" s="1"/>
  <c r="R39" i="18"/>
  <c r="Q39" i="18"/>
  <c r="P39" i="18"/>
  <c r="O39" i="18"/>
  <c r="N39" i="18"/>
  <c r="M39" i="18"/>
  <c r="L39" i="18"/>
  <c r="K39" i="18"/>
  <c r="J39" i="18"/>
  <c r="I39" i="18"/>
  <c r="H39" i="18"/>
  <c r="G39" i="18"/>
  <c r="F39" i="18"/>
  <c r="E39" i="18"/>
  <c r="T38" i="18"/>
  <c r="T39" i="18" s="1"/>
  <c r="S38" i="18"/>
  <c r="S39" i="18" s="1"/>
  <c r="R37" i="18"/>
  <c r="Q37" i="18"/>
  <c r="P37" i="18"/>
  <c r="O37" i="18"/>
  <c r="N37" i="18"/>
  <c r="M37" i="18"/>
  <c r="L37" i="18"/>
  <c r="K37" i="18"/>
  <c r="J37" i="18"/>
  <c r="I37" i="18"/>
  <c r="H37" i="18"/>
  <c r="G37" i="18"/>
  <c r="F37" i="18"/>
  <c r="E37" i="18"/>
  <c r="T36" i="18"/>
  <c r="S36" i="18"/>
  <c r="T35" i="18"/>
  <c r="S35" i="18"/>
  <c r="T34" i="18"/>
  <c r="T37" i="18" s="1"/>
  <c r="S34" i="18"/>
  <c r="S37" i="18" s="1"/>
  <c r="R33" i="18"/>
  <c r="Q33" i="18"/>
  <c r="P33" i="18"/>
  <c r="O33" i="18"/>
  <c r="N33" i="18"/>
  <c r="M33" i="18"/>
  <c r="L33" i="18"/>
  <c r="K33" i="18"/>
  <c r="J33" i="18"/>
  <c r="I33" i="18"/>
  <c r="H33" i="18"/>
  <c r="G33" i="18"/>
  <c r="F33" i="18"/>
  <c r="E33" i="18"/>
  <c r="T32" i="18"/>
  <c r="S32" i="18"/>
  <c r="T31" i="18"/>
  <c r="S31" i="18"/>
  <c r="T30" i="18"/>
  <c r="S30" i="18"/>
  <c r="T29" i="18"/>
  <c r="S29" i="18"/>
  <c r="R28" i="18"/>
  <c r="Q28" i="18"/>
  <c r="P28" i="18"/>
  <c r="O28" i="18"/>
  <c r="N28" i="18"/>
  <c r="M28" i="18"/>
  <c r="L28" i="18"/>
  <c r="K28" i="18"/>
  <c r="J28" i="18"/>
  <c r="I28" i="18"/>
  <c r="H28" i="18"/>
  <c r="G28" i="18"/>
  <c r="F28" i="18"/>
  <c r="E28" i="18"/>
  <c r="T27" i="18"/>
  <c r="S27" i="18"/>
  <c r="T26" i="18"/>
  <c r="S26" i="18"/>
  <c r="T25" i="18"/>
  <c r="S25" i="18"/>
  <c r="T23" i="18"/>
  <c r="S23" i="18"/>
  <c r="T22" i="18"/>
  <c r="S22" i="18"/>
  <c r="T21" i="18"/>
  <c r="T19" i="18"/>
  <c r="S19" i="18"/>
  <c r="R17" i="18"/>
  <c r="Q17" i="18"/>
  <c r="P17" i="18"/>
  <c r="O17" i="18"/>
  <c r="N17" i="18"/>
  <c r="M17" i="18"/>
  <c r="L17" i="18"/>
  <c r="K17" i="18"/>
  <c r="J17" i="18"/>
  <c r="I17" i="18"/>
  <c r="G17" i="18"/>
  <c r="F17" i="18"/>
  <c r="E17" i="18"/>
  <c r="S16" i="18"/>
  <c r="T15" i="18"/>
  <c r="S15" i="18"/>
  <c r="T14" i="18"/>
  <c r="S14" i="18"/>
  <c r="T13" i="18"/>
  <c r="S13" i="18"/>
  <c r="T12" i="18"/>
  <c r="S12" i="18"/>
  <c r="T11" i="18"/>
  <c r="S11" i="18"/>
  <c r="T10" i="18"/>
  <c r="S10" i="18"/>
  <c r="T9" i="18"/>
  <c r="S9" i="18"/>
  <c r="T8" i="18"/>
  <c r="S8" i="18"/>
  <c r="T7" i="18"/>
  <c r="S7" i="18"/>
  <c r="T5" i="18"/>
  <c r="S5" i="18"/>
  <c r="F40" i="18" l="1"/>
  <c r="R40" i="18"/>
  <c r="T43" i="18"/>
  <c r="K40" i="18"/>
  <c r="S33" i="18"/>
  <c r="S28" i="18"/>
  <c r="S17" i="18"/>
  <c r="S40" i="18" s="1"/>
  <c r="E40" i="18"/>
  <c r="G40" i="18"/>
  <c r="I40" i="18"/>
  <c r="M40" i="18"/>
  <c r="Q40" i="18"/>
  <c r="O40" i="18"/>
  <c r="J40" i="18"/>
  <c r="T16" i="18"/>
  <c r="L40" i="18"/>
  <c r="T33" i="18"/>
  <c r="H40" i="18"/>
  <c r="T28" i="18"/>
  <c r="N40" i="18"/>
  <c r="P40" i="18"/>
  <c r="T17" i="18" l="1"/>
  <c r="T40" i="1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فائقه بیدل</author>
    <author>لیلا محمدخانلو</author>
  </authors>
  <commentList>
    <comment ref="F4" authorId="0" shapeId="0" xr:uid="{7DE584FA-D799-4400-8B6D-A3956CE826A2}">
      <text>
        <r>
          <rPr>
            <b/>
            <sz val="26"/>
            <color indexed="81"/>
            <rFont val="Tahoma"/>
            <family val="2"/>
          </rPr>
          <t xml:space="preserve">تعداد انشعاب از ابتدا تاکنون </t>
        </r>
      </text>
    </comment>
    <comment ref="F5" authorId="0" shapeId="0" xr:uid="{C7AA41A4-2300-47FD-8AE4-1E80280A7201}">
      <text>
        <r>
          <rPr>
            <b/>
            <sz val="24"/>
            <color indexed="81"/>
            <rFont val="Tahoma"/>
            <family val="2"/>
          </rPr>
          <t>تعداد انشعاب از ابتدای سال تاپایان شهریور</t>
        </r>
      </text>
    </comment>
    <comment ref="F8" authorId="0" shapeId="0" xr:uid="{066BA388-58C5-4276-B39C-74B96E94F613}">
      <text>
        <r>
          <rPr>
            <b/>
            <sz val="24"/>
            <color indexed="81"/>
            <rFont val="Tahoma"/>
            <family val="2"/>
          </rPr>
          <t>حجم جایگزین در سال جاری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5" authorId="1" shapeId="0" xr:uid="{8E9F942E-302D-4B14-BDA6-8975126369AF}">
      <text>
        <r>
          <rPr>
            <b/>
            <sz val="9"/>
            <color indexed="81"/>
            <rFont val="Tahoma"/>
          </rPr>
          <t>لیلا محمدخانلو:</t>
        </r>
        <r>
          <rPr>
            <sz val="9"/>
            <color indexed="81"/>
            <rFont val="Tahoma"/>
          </rPr>
          <t xml:space="preserve">
خرید اتصالات</t>
        </r>
      </text>
    </comment>
  </commentList>
</comments>
</file>

<file path=xl/sharedStrings.xml><?xml version="1.0" encoding="utf-8"?>
<sst xmlns="http://schemas.openxmlformats.org/spreadsheetml/2006/main" count="83" uniqueCount="69">
  <si>
    <t>رديف</t>
  </si>
  <si>
    <t>گازرساني به شهرها</t>
  </si>
  <si>
    <t>گازرساني به روستاها</t>
  </si>
  <si>
    <t>جنبي و ساختماني</t>
  </si>
  <si>
    <t>پدافند غيرعامل</t>
  </si>
  <si>
    <t>پروژه هاي پژوهشي و تحقيقاتي</t>
  </si>
  <si>
    <t>خطوط انتقال</t>
  </si>
  <si>
    <t>جمع كل</t>
  </si>
  <si>
    <t>مديريت انرژي و كربن</t>
  </si>
  <si>
    <t>عنوان سرفصل</t>
  </si>
  <si>
    <t>عنوان پروژه</t>
  </si>
  <si>
    <t>تاسيسات</t>
  </si>
  <si>
    <t>جمع تاسيسات</t>
  </si>
  <si>
    <t>جمع جنبي و ساختماني</t>
  </si>
  <si>
    <t>محيط زيست</t>
  </si>
  <si>
    <t>ساير</t>
  </si>
  <si>
    <t>جمع ساير</t>
  </si>
  <si>
    <t>گازرساني به صنايع و محورهاي صنعتي CNG</t>
  </si>
  <si>
    <t>كاهش هدر رفت گاز طبيعي در شبكه توزيع و مانيتورينگ</t>
  </si>
  <si>
    <t>زمين</t>
  </si>
  <si>
    <t>ساختمان</t>
  </si>
  <si>
    <t>ماشين آلات</t>
  </si>
  <si>
    <t>لوازم و ابزار كار فني</t>
  </si>
  <si>
    <t>وسائط نقليه</t>
  </si>
  <si>
    <t>اثاثه و لوازم اداري</t>
  </si>
  <si>
    <t>جمع كل سرمايه گذاري</t>
  </si>
  <si>
    <t>منابع داخلي</t>
  </si>
  <si>
    <t>بودجه</t>
  </si>
  <si>
    <t>جذب</t>
  </si>
  <si>
    <t>پژوهش</t>
  </si>
  <si>
    <t xml:space="preserve">بند ب ماده 64 برنامه ششم </t>
  </si>
  <si>
    <t xml:space="preserve"> بازسازي(تاسيسات و ساختمان)</t>
  </si>
  <si>
    <t>مقاوم سازي  (تاسيسات و ساختمان)</t>
  </si>
  <si>
    <t xml:space="preserve">محيط زيست و ایمنی و بهداشت </t>
  </si>
  <si>
    <t>سیستم های مدیریت (ایزو)</t>
  </si>
  <si>
    <t>ایمنی</t>
  </si>
  <si>
    <t xml:space="preserve">  بهداشت  صنعتی </t>
  </si>
  <si>
    <t>هوشمند سازی و زیرساخت مرتبط</t>
  </si>
  <si>
    <t>بند ث ماده48 برنامه ششم</t>
  </si>
  <si>
    <t>عوارض گاز بها</t>
  </si>
  <si>
    <t>جمع پژوهش</t>
  </si>
  <si>
    <t>جمع محيط زيست</t>
  </si>
  <si>
    <t xml:space="preserve">سنجه </t>
  </si>
  <si>
    <t>اهداف کمی</t>
  </si>
  <si>
    <t>منابع عمومی</t>
  </si>
  <si>
    <t xml:space="preserve">بودجه </t>
  </si>
  <si>
    <t>عملکرد</t>
  </si>
  <si>
    <t>تعداد انشعاب درحالی بهره برداری</t>
  </si>
  <si>
    <t>تعداد انشعاب جدید</t>
  </si>
  <si>
    <t>حجم گاز چایگزین</t>
  </si>
  <si>
    <t>تعداد ایستگاه</t>
  </si>
  <si>
    <t>کیلومتر خط درحالی بهره برداری</t>
  </si>
  <si>
    <t>کیلومتر خط جدید</t>
  </si>
  <si>
    <t>بهینه سازی مصرف انرژی</t>
  </si>
  <si>
    <t>متراژ زمین درحالی بهره برداری</t>
  </si>
  <si>
    <t xml:space="preserve">متراژ زمین درحال خرید در سال جاری </t>
  </si>
  <si>
    <t>متراژ زیر بنای در حال بهره برداری</t>
  </si>
  <si>
    <t>متراژ زیر بنای در حال ساخت</t>
  </si>
  <si>
    <t>تعدادوسائط نقلیه شرکتی درحال بهره برداری</t>
  </si>
  <si>
    <t>تعدادوسائط نقلیه شرکتی درحال خرید</t>
  </si>
  <si>
    <t>طرح تملک دارایی های سرمایه ای</t>
  </si>
  <si>
    <t>گازرسانی به روستاها</t>
  </si>
  <si>
    <t>یارانه خانوارهای مستمند</t>
  </si>
  <si>
    <t>جمع طرح تملک دارایی های سرمایه ای</t>
  </si>
  <si>
    <t>خريد كنتور و رگلاتور</t>
  </si>
  <si>
    <t>ودایع مشترکین</t>
  </si>
  <si>
    <t>سهم 14.5در صد از صادرات گاز طبیعی</t>
  </si>
  <si>
    <t xml:space="preserve">سایر بند های قانونی-بند ق </t>
  </si>
  <si>
    <t>گزارش  جذب بودجه سرمایه ای تا پایان اسفند  1403  شرکت گاز استان قزوین- (نیمه نهایی)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</si>
</sst>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-;[Red]\(#,##0\)"/>
  </numFmts>
  <fonts count="29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b/>
      <sz val="18"/>
      <color theme="3"/>
      <name val="Cambria"/>
      <family val="2"/>
      <charset val="178"/>
      <scheme val="major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65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b/>
      <sz val="14"/>
      <name val="B Titr"/>
      <charset val="178"/>
    </font>
    <font>
      <b/>
      <sz val="12"/>
      <name val="B Titr"/>
      <charset val="178"/>
    </font>
    <font>
      <b/>
      <sz val="12"/>
      <name val="B Lotus"/>
      <charset val="178"/>
    </font>
    <font>
      <b/>
      <sz val="13"/>
      <name val="B Lotus"/>
      <charset val="178"/>
    </font>
    <font>
      <b/>
      <sz val="13"/>
      <name val="B Titr"/>
      <charset val="178"/>
    </font>
    <font>
      <b/>
      <sz val="16"/>
      <name val="B Titr"/>
      <charset val="178"/>
    </font>
    <font>
      <b/>
      <sz val="26"/>
      <color indexed="81"/>
      <name val="Tahoma"/>
      <family val="2"/>
    </font>
    <font>
      <b/>
      <sz val="24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</font>
    <font>
      <b/>
      <sz val="9"/>
      <color indexed="81"/>
      <name val="Tahoma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 diagonalUp="1" diagonalDown="1">
      <left style="thin">
        <color indexed="64"/>
      </left>
      <right/>
      <top style="double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 diagonalUp="1" diagonalDown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thin">
        <color indexed="64"/>
      </diagonal>
    </border>
    <border diagonalUp="1" diagonalDown="1"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9">
    <xf numFmtId="0" fontId="0" fillId="0" borderId="0" xfId="0"/>
    <xf numFmtId="164" fontId="0" fillId="0" borderId="0" xfId="0" applyNumberFormat="1" applyAlignment="1">
      <alignment vertical="center"/>
    </xf>
    <xf numFmtId="164" fontId="19" fillId="34" borderId="25" xfId="0" applyNumberFormat="1" applyFont="1" applyFill="1" applyBorder="1" applyAlignment="1">
      <alignment horizontal="center" vertical="center" shrinkToFit="1"/>
    </xf>
    <xf numFmtId="164" fontId="20" fillId="0" borderId="28" xfId="0" applyNumberFormat="1" applyFont="1" applyBorder="1" applyAlignment="1">
      <alignment horizontal="center" vertical="center"/>
    </xf>
    <xf numFmtId="164" fontId="21" fillId="35" borderId="29" xfId="0" applyNumberFormat="1" applyFont="1" applyFill="1" applyBorder="1" applyAlignment="1">
      <alignment horizontal="center" vertical="center" wrapText="1"/>
    </xf>
    <xf numFmtId="164" fontId="21" fillId="0" borderId="28" xfId="0" applyNumberFormat="1" applyFont="1" applyBorder="1" applyAlignment="1">
      <alignment horizontal="center" vertical="center" wrapText="1"/>
    </xf>
    <xf numFmtId="164" fontId="21" fillId="35" borderId="30" xfId="0" applyNumberFormat="1" applyFont="1" applyFill="1" applyBorder="1" applyAlignment="1">
      <alignment horizontal="center" vertical="center" wrapText="1"/>
    </xf>
    <xf numFmtId="164" fontId="20" fillId="0" borderId="33" xfId="0" applyNumberFormat="1" applyFont="1" applyBorder="1" applyAlignment="1">
      <alignment horizontal="center" vertical="center"/>
    </xf>
    <xf numFmtId="164" fontId="21" fillId="0" borderId="33" xfId="0" applyNumberFormat="1" applyFont="1" applyBorder="1" applyAlignment="1">
      <alignment horizontal="center" vertical="center" wrapText="1"/>
    </xf>
    <xf numFmtId="164" fontId="22" fillId="0" borderId="34" xfId="0" applyNumberFormat="1" applyFont="1" applyBorder="1" applyAlignment="1">
      <alignment horizontal="center" vertical="center" shrinkToFit="1"/>
    </xf>
    <xf numFmtId="164" fontId="21" fillId="35" borderId="36" xfId="0" applyNumberFormat="1" applyFont="1" applyFill="1" applyBorder="1" applyAlignment="1">
      <alignment horizontal="center" vertical="center" wrapText="1"/>
    </xf>
    <xf numFmtId="164" fontId="21" fillId="35" borderId="37" xfId="0" applyNumberFormat="1" applyFont="1" applyFill="1" applyBorder="1" applyAlignment="1">
      <alignment horizontal="center" vertical="center" wrapText="1"/>
    </xf>
    <xf numFmtId="164" fontId="20" fillId="0" borderId="38" xfId="0" applyNumberFormat="1" applyFont="1" applyBorder="1" applyAlignment="1">
      <alignment horizontal="center" vertical="center" wrapText="1"/>
    </xf>
    <xf numFmtId="164" fontId="20" fillId="0" borderId="17" xfId="0" applyNumberFormat="1" applyFont="1" applyBorder="1" applyAlignment="1">
      <alignment horizontal="center" vertical="center" wrapText="1"/>
    </xf>
    <xf numFmtId="164" fontId="20" fillId="0" borderId="39" xfId="0" applyNumberFormat="1" applyFont="1" applyBorder="1" applyAlignment="1">
      <alignment horizontal="right" vertical="center" shrinkToFit="1"/>
    </xf>
    <xf numFmtId="164" fontId="20" fillId="0" borderId="39" xfId="0" applyNumberFormat="1" applyFont="1" applyBorder="1" applyAlignment="1">
      <alignment horizontal="center" vertical="center"/>
    </xf>
    <xf numFmtId="164" fontId="21" fillId="0" borderId="39" xfId="0" applyNumberFormat="1" applyFont="1" applyBorder="1" applyAlignment="1">
      <alignment horizontal="center" vertical="center" wrapText="1"/>
    </xf>
    <xf numFmtId="164" fontId="22" fillId="34" borderId="41" xfId="0" applyNumberFormat="1" applyFont="1" applyFill="1" applyBorder="1" applyAlignment="1">
      <alignment horizontal="center" vertical="center" shrinkToFit="1"/>
    </xf>
    <xf numFmtId="164" fontId="22" fillId="34" borderId="42" xfId="0" applyNumberFormat="1" applyFont="1" applyFill="1" applyBorder="1" applyAlignment="1">
      <alignment horizontal="center" vertical="center" shrinkToFit="1"/>
    </xf>
    <xf numFmtId="164" fontId="20" fillId="0" borderId="43" xfId="0" applyNumberFormat="1" applyFont="1" applyBorder="1" applyAlignment="1">
      <alignment horizontal="center"/>
    </xf>
    <xf numFmtId="164" fontId="21" fillId="0" borderId="43" xfId="0" applyNumberFormat="1" applyFont="1" applyBorder="1" applyAlignment="1">
      <alignment horizontal="center" vertical="center" wrapText="1"/>
    </xf>
    <xf numFmtId="164" fontId="22" fillId="0" borderId="44" xfId="0" applyNumberFormat="1" applyFont="1" applyBorder="1" applyAlignment="1">
      <alignment horizontal="center" vertical="center" shrinkToFit="1"/>
    </xf>
    <xf numFmtId="164" fontId="20" fillId="0" borderId="33" xfId="0" applyNumberFormat="1" applyFont="1" applyBorder="1" applyAlignment="1">
      <alignment horizontal="right" vertical="center"/>
    </xf>
    <xf numFmtId="164" fontId="20" fillId="0" borderId="33" xfId="0" applyNumberFormat="1" applyFont="1" applyBorder="1" applyAlignment="1">
      <alignment horizontal="center"/>
    </xf>
    <xf numFmtId="164" fontId="20" fillId="0" borderId="45" xfId="0" applyNumberFormat="1" applyFont="1" applyBorder="1" applyAlignment="1">
      <alignment horizontal="center"/>
    </xf>
    <xf numFmtId="164" fontId="21" fillId="0" borderId="45" xfId="0" applyNumberFormat="1" applyFont="1" applyBorder="1" applyAlignment="1">
      <alignment horizontal="center" vertical="center" wrapText="1"/>
    </xf>
    <xf numFmtId="164" fontId="18" fillId="34" borderId="41" xfId="0" applyNumberFormat="1" applyFont="1" applyFill="1" applyBorder="1" applyAlignment="1">
      <alignment horizontal="center" shrinkToFit="1"/>
    </xf>
    <xf numFmtId="164" fontId="20" fillId="0" borderId="46" xfId="0" applyNumberFormat="1" applyFont="1" applyBorder="1" applyAlignment="1">
      <alignment horizontal="center" vertical="center" wrapText="1"/>
    </xf>
    <xf numFmtId="164" fontId="20" fillId="0" borderId="47" xfId="0" applyNumberFormat="1" applyFont="1" applyBorder="1" applyAlignment="1">
      <alignment horizontal="right" vertical="center"/>
    </xf>
    <xf numFmtId="164" fontId="20" fillId="0" borderId="47" xfId="0" applyNumberFormat="1" applyFont="1" applyBorder="1" applyAlignment="1">
      <alignment horizontal="center"/>
    </xf>
    <xf numFmtId="164" fontId="21" fillId="0" borderId="47" xfId="0" applyNumberFormat="1" applyFont="1" applyBorder="1" applyAlignment="1">
      <alignment horizontal="center" vertical="center" wrapText="1"/>
    </xf>
    <xf numFmtId="164" fontId="22" fillId="0" borderId="48" xfId="0" applyNumberFormat="1" applyFont="1" applyBorder="1" applyAlignment="1">
      <alignment horizontal="center" vertical="center" shrinkToFit="1"/>
    </xf>
    <xf numFmtId="164" fontId="20" fillId="0" borderId="47" xfId="0" applyNumberFormat="1" applyFont="1" applyBorder="1" applyAlignment="1">
      <alignment horizontal="right" vertical="center" wrapText="1"/>
    </xf>
    <xf numFmtId="164" fontId="20" fillId="0" borderId="47" xfId="0" applyNumberFormat="1" applyFont="1" applyBorder="1" applyAlignment="1">
      <alignment horizontal="center" wrapText="1"/>
    </xf>
    <xf numFmtId="164" fontId="20" fillId="0" borderId="33" xfId="0" applyNumberFormat="1" applyFont="1" applyBorder="1" applyAlignment="1">
      <alignment horizontal="right" vertical="center" wrapText="1"/>
    </xf>
    <xf numFmtId="164" fontId="20" fillId="0" borderId="33" xfId="0" applyNumberFormat="1" applyFont="1" applyBorder="1" applyAlignment="1">
      <alignment horizontal="center" wrapText="1"/>
    </xf>
    <xf numFmtId="164" fontId="20" fillId="0" borderId="49" xfId="0" applyNumberFormat="1" applyFont="1" applyBorder="1" applyAlignment="1">
      <alignment horizontal="center" vertical="center" wrapText="1"/>
    </xf>
    <xf numFmtId="164" fontId="20" fillId="0" borderId="50" xfId="0" applyNumberFormat="1" applyFont="1" applyBorder="1" applyAlignment="1">
      <alignment horizontal="right" vertical="center"/>
    </xf>
    <xf numFmtId="164" fontId="20" fillId="0" borderId="50" xfId="0" applyNumberFormat="1" applyFont="1" applyBorder="1" applyAlignment="1">
      <alignment horizontal="center"/>
    </xf>
    <xf numFmtId="164" fontId="21" fillId="0" borderId="50" xfId="0" applyNumberFormat="1" applyFont="1" applyBorder="1" applyAlignment="1">
      <alignment horizontal="center" vertical="center" wrapText="1"/>
    </xf>
    <xf numFmtId="164" fontId="20" fillId="0" borderId="14" xfId="0" applyNumberFormat="1" applyFont="1" applyBorder="1" applyAlignment="1">
      <alignment horizontal="center" vertical="center" wrapText="1"/>
    </xf>
    <xf numFmtId="164" fontId="20" fillId="33" borderId="51" xfId="0" applyNumberFormat="1" applyFont="1" applyFill="1" applyBorder="1" applyAlignment="1">
      <alignment horizontal="center" vertical="center" wrapText="1"/>
    </xf>
    <xf numFmtId="164" fontId="20" fillId="0" borderId="51" xfId="0" applyNumberFormat="1" applyFont="1" applyBorder="1" applyAlignment="1">
      <alignment horizontal="right" vertical="center"/>
    </xf>
    <xf numFmtId="164" fontId="20" fillId="0" borderId="51" xfId="0" applyNumberFormat="1" applyFont="1" applyBorder="1" applyAlignment="1">
      <alignment horizontal="center"/>
    </xf>
    <xf numFmtId="164" fontId="21" fillId="0" borderId="51" xfId="0" applyNumberFormat="1" applyFont="1" applyBorder="1" applyAlignment="1">
      <alignment horizontal="center" vertical="center" wrapText="1"/>
    </xf>
    <xf numFmtId="164" fontId="22" fillId="0" borderId="15" xfId="0" applyNumberFormat="1" applyFont="1" applyBorder="1" applyAlignment="1">
      <alignment horizontal="center" vertical="center" shrinkToFit="1"/>
    </xf>
    <xf numFmtId="164" fontId="19" fillId="34" borderId="41" xfId="0" applyNumberFormat="1" applyFont="1" applyFill="1" applyBorder="1" applyAlignment="1">
      <alignment horizontal="center" wrapText="1"/>
    </xf>
    <xf numFmtId="164" fontId="22" fillId="34" borderId="41" xfId="0" applyNumberFormat="1" applyFont="1" applyFill="1" applyBorder="1" applyAlignment="1">
      <alignment horizontal="center" vertical="center" wrapText="1"/>
    </xf>
    <xf numFmtId="164" fontId="20" fillId="0" borderId="52" xfId="0" applyNumberFormat="1" applyFont="1" applyBorder="1" applyAlignment="1">
      <alignment horizontal="center" vertical="center" wrapText="1"/>
    </xf>
    <xf numFmtId="164" fontId="20" fillId="0" borderId="53" xfId="0" applyNumberFormat="1" applyFont="1" applyBorder="1" applyAlignment="1">
      <alignment horizontal="right" vertical="center" wrapText="1"/>
    </xf>
    <xf numFmtId="164" fontId="20" fillId="0" borderId="53" xfId="0" applyNumberFormat="1" applyFont="1" applyBorder="1" applyAlignment="1">
      <alignment horizontal="center" wrapText="1"/>
    </xf>
    <xf numFmtId="164" fontId="21" fillId="0" borderId="53" xfId="0" applyNumberFormat="1" applyFont="1" applyBorder="1" applyAlignment="1">
      <alignment horizontal="center" vertical="center" wrapText="1"/>
    </xf>
    <xf numFmtId="164" fontId="23" fillId="34" borderId="41" xfId="0" applyNumberFormat="1" applyFont="1" applyFill="1" applyBorder="1" applyAlignment="1">
      <alignment horizontal="center" shrinkToFit="1"/>
    </xf>
    <xf numFmtId="164" fontId="23" fillId="34" borderId="42" xfId="0" applyNumberFormat="1" applyFont="1" applyFill="1" applyBorder="1" applyAlignment="1">
      <alignment horizontal="center" vertical="center" shrinkToFit="1"/>
    </xf>
    <xf numFmtId="164" fontId="18" fillId="34" borderId="42" xfId="0" applyNumberFormat="1" applyFont="1" applyFill="1" applyBorder="1" applyAlignment="1">
      <alignment horizontal="center" vertical="center" shrinkToFit="1"/>
    </xf>
    <xf numFmtId="164" fontId="22" fillId="34" borderId="42" xfId="0" applyNumberFormat="1" applyFont="1" applyFill="1" applyBorder="1" applyAlignment="1">
      <alignment horizontal="center" vertical="center" wrapText="1"/>
    </xf>
    <xf numFmtId="164" fontId="21" fillId="35" borderId="56" xfId="0" applyNumberFormat="1" applyFont="1" applyFill="1" applyBorder="1" applyAlignment="1">
      <alignment horizontal="center" vertical="center" wrapText="1"/>
    </xf>
    <xf numFmtId="164" fontId="21" fillId="35" borderId="58" xfId="0" applyNumberFormat="1" applyFont="1" applyFill="1" applyBorder="1" applyAlignment="1">
      <alignment horizontal="center" vertical="center" wrapText="1"/>
    </xf>
    <xf numFmtId="164" fontId="18" fillId="34" borderId="59" xfId="0" applyNumberFormat="1" applyFont="1" applyFill="1" applyBorder="1" applyAlignment="1">
      <alignment horizontal="center" vertical="center" shrinkToFit="1"/>
    </xf>
    <xf numFmtId="164" fontId="22" fillId="34" borderId="59" xfId="0" applyNumberFormat="1" applyFont="1" applyFill="1" applyBorder="1" applyAlignment="1">
      <alignment horizontal="center" vertical="center" shrinkToFit="1"/>
    </xf>
    <xf numFmtId="164" fontId="22" fillId="34" borderId="59" xfId="0" applyNumberFormat="1" applyFont="1" applyFill="1" applyBorder="1" applyAlignment="1">
      <alignment horizontal="center" vertical="center" wrapText="1"/>
    </xf>
    <xf numFmtId="164" fontId="23" fillId="34" borderId="59" xfId="0" applyNumberFormat="1" applyFont="1" applyFill="1" applyBorder="1" applyAlignment="1">
      <alignment horizontal="center" vertical="center" shrinkToFit="1"/>
    </xf>
    <xf numFmtId="164" fontId="19" fillId="34" borderId="55" xfId="0" applyNumberFormat="1" applyFont="1" applyFill="1" applyBorder="1" applyAlignment="1">
      <alignment horizontal="center" vertical="center" wrapText="1"/>
    </xf>
    <xf numFmtId="164" fontId="19" fillId="34" borderId="22" xfId="0" applyNumberFormat="1" applyFont="1" applyFill="1" applyBorder="1" applyAlignment="1">
      <alignment horizontal="center" vertical="center" shrinkToFit="1"/>
    </xf>
    <xf numFmtId="164" fontId="21" fillId="35" borderId="64" xfId="0" applyNumberFormat="1" applyFont="1" applyFill="1" applyBorder="1" applyAlignment="1">
      <alignment horizontal="center" vertical="center" wrapText="1"/>
    </xf>
    <xf numFmtId="164" fontId="21" fillId="0" borderId="57" xfId="0" applyNumberFormat="1" applyFont="1" applyBorder="1" applyAlignment="1">
      <alignment horizontal="center" vertical="center" wrapText="1"/>
    </xf>
    <xf numFmtId="164" fontId="22" fillId="0" borderId="38" xfId="0" applyNumberFormat="1" applyFont="1" applyBorder="1" applyAlignment="1">
      <alignment horizontal="center" vertical="center" shrinkToFit="1"/>
    </xf>
    <xf numFmtId="164" fontId="21" fillId="35" borderId="65" xfId="0" applyNumberFormat="1" applyFont="1" applyFill="1" applyBorder="1" applyAlignment="1">
      <alignment horizontal="center" vertical="center" wrapText="1"/>
    </xf>
    <xf numFmtId="164" fontId="21" fillId="0" borderId="66" xfId="0" applyNumberFormat="1" applyFont="1" applyBorder="1" applyAlignment="1">
      <alignment horizontal="center" vertical="center" wrapText="1"/>
    </xf>
    <xf numFmtId="164" fontId="21" fillId="0" borderId="60" xfId="0" applyNumberFormat="1" applyFont="1" applyBorder="1" applyAlignment="1">
      <alignment horizontal="center" vertical="center" wrapText="1"/>
    </xf>
    <xf numFmtId="164" fontId="22" fillId="0" borderId="31" xfId="0" applyNumberFormat="1" applyFont="1" applyBorder="1" applyAlignment="1">
      <alignment horizontal="center" vertical="center" shrinkToFit="1"/>
    </xf>
    <xf numFmtId="164" fontId="21" fillId="0" borderId="67" xfId="0" applyNumberFormat="1" applyFont="1" applyBorder="1" applyAlignment="1">
      <alignment horizontal="center" vertical="center" wrapText="1"/>
    </xf>
    <xf numFmtId="164" fontId="22" fillId="34" borderId="40" xfId="0" applyNumberFormat="1" applyFont="1" applyFill="1" applyBorder="1" applyAlignment="1">
      <alignment horizontal="center" vertical="center" shrinkToFit="1"/>
    </xf>
    <xf numFmtId="164" fontId="21" fillId="0" borderId="61" xfId="0" applyNumberFormat="1" applyFont="1" applyBorder="1" applyAlignment="1">
      <alignment horizontal="center" vertical="center" wrapText="1"/>
    </xf>
    <xf numFmtId="164" fontId="22" fillId="0" borderId="46" xfId="0" applyNumberFormat="1" applyFont="1" applyBorder="1" applyAlignment="1">
      <alignment horizontal="center" vertical="center" shrinkToFit="1"/>
    </xf>
    <xf numFmtId="164" fontId="21" fillId="0" borderId="68" xfId="0" applyNumberFormat="1" applyFont="1" applyBorder="1" applyAlignment="1">
      <alignment horizontal="center" vertical="center" wrapText="1"/>
    </xf>
    <xf numFmtId="164" fontId="21" fillId="0" borderId="62" xfId="0" applyNumberFormat="1" applyFont="1" applyBorder="1" applyAlignment="1">
      <alignment horizontal="center" vertical="center" wrapText="1"/>
    </xf>
    <xf numFmtId="164" fontId="22" fillId="0" borderId="14" xfId="0" applyNumberFormat="1" applyFont="1" applyBorder="1" applyAlignment="1">
      <alignment horizontal="center" vertical="center" shrinkToFit="1"/>
    </xf>
    <xf numFmtId="164" fontId="22" fillId="34" borderId="40" xfId="0" applyNumberFormat="1" applyFont="1" applyFill="1" applyBorder="1" applyAlignment="1">
      <alignment horizontal="center" vertical="center" wrapText="1"/>
    </xf>
    <xf numFmtId="164" fontId="21" fillId="0" borderId="69" xfId="0" applyNumberFormat="1" applyFont="1" applyBorder="1" applyAlignment="1">
      <alignment horizontal="center" vertical="center" wrapText="1"/>
    </xf>
    <xf numFmtId="164" fontId="23" fillId="34" borderId="40" xfId="0" applyNumberFormat="1" applyFont="1" applyFill="1" applyBorder="1" applyAlignment="1">
      <alignment horizontal="center" vertical="center" shrinkToFit="1"/>
    </xf>
    <xf numFmtId="164" fontId="23" fillId="34" borderId="41" xfId="0" applyNumberFormat="1" applyFont="1" applyFill="1" applyBorder="1" applyAlignment="1">
      <alignment horizontal="center" vertical="center" shrinkToFit="1"/>
    </xf>
    <xf numFmtId="164" fontId="18" fillId="34" borderId="40" xfId="0" applyNumberFormat="1" applyFont="1" applyFill="1" applyBorder="1" applyAlignment="1">
      <alignment horizontal="center" vertical="center" shrinkToFit="1"/>
    </xf>
    <xf numFmtId="164" fontId="18" fillId="34" borderId="41" xfId="0" applyNumberFormat="1" applyFont="1" applyFill="1" applyBorder="1" applyAlignment="1">
      <alignment horizontal="center" vertical="center" shrinkToFit="1"/>
    </xf>
    <xf numFmtId="164" fontId="20" fillId="0" borderId="31" xfId="0" applyNumberFormat="1" applyFont="1" applyBorder="1" applyAlignment="1">
      <alignment horizontal="center" vertical="center" wrapText="1"/>
    </xf>
    <xf numFmtId="164" fontId="20" fillId="0" borderId="33" xfId="0" applyNumberFormat="1" applyFont="1" applyBorder="1" applyAlignment="1">
      <alignment horizontal="right" vertical="center" shrinkToFit="1"/>
    </xf>
    <xf numFmtId="164" fontId="20" fillId="0" borderId="35" xfId="0" applyNumberFormat="1" applyFont="1" applyBorder="1" applyAlignment="1">
      <alignment horizontal="center" vertical="center" wrapText="1"/>
    </xf>
    <xf numFmtId="164" fontId="19" fillId="34" borderId="23" xfId="0" applyNumberFormat="1" applyFont="1" applyFill="1" applyBorder="1" applyAlignment="1">
      <alignment horizontal="center" vertical="center" wrapText="1"/>
    </xf>
    <xf numFmtId="164" fontId="20" fillId="0" borderId="45" xfId="0" applyNumberFormat="1" applyFont="1" applyBorder="1" applyAlignment="1">
      <alignment horizontal="right" vertical="center"/>
    </xf>
    <xf numFmtId="164" fontId="21" fillId="0" borderId="33" xfId="0" applyNumberFormat="1" applyFont="1" applyFill="1" applyBorder="1" applyAlignment="1">
      <alignment horizontal="center" vertical="center" wrapText="1"/>
    </xf>
    <xf numFmtId="164" fontId="21" fillId="0" borderId="39" xfId="0" applyNumberFormat="1" applyFont="1" applyFill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center" vertical="center" wrapText="1"/>
    </xf>
    <xf numFmtId="164" fontId="18" fillId="0" borderId="11" xfId="0" applyNumberFormat="1" applyFont="1" applyBorder="1" applyAlignment="1">
      <alignment horizontal="center" vertical="center" wrapText="1"/>
    </xf>
    <xf numFmtId="164" fontId="18" fillId="0" borderId="12" xfId="0" applyNumberFormat="1" applyFont="1" applyBorder="1" applyAlignment="1">
      <alignment horizontal="center" vertical="center" wrapText="1"/>
    </xf>
    <xf numFmtId="164" fontId="19" fillId="34" borderId="13" xfId="0" applyNumberFormat="1" applyFont="1" applyFill="1" applyBorder="1" applyAlignment="1">
      <alignment horizontal="center" vertical="center" wrapText="1"/>
    </xf>
    <xf numFmtId="164" fontId="19" fillId="34" borderId="22" xfId="0" applyNumberFormat="1" applyFont="1" applyFill="1" applyBorder="1" applyAlignment="1">
      <alignment horizontal="center" vertical="center" wrapText="1"/>
    </xf>
    <xf numFmtId="164" fontId="19" fillId="34" borderId="18" xfId="0" applyNumberFormat="1" applyFont="1" applyFill="1" applyBorder="1" applyAlignment="1">
      <alignment horizontal="center" vertical="center" wrapText="1"/>
    </xf>
    <xf numFmtId="164" fontId="19" fillId="34" borderId="23" xfId="0" applyNumberFormat="1" applyFont="1" applyFill="1" applyBorder="1" applyAlignment="1">
      <alignment horizontal="center" vertical="center" wrapText="1"/>
    </xf>
    <xf numFmtId="164" fontId="19" fillId="34" borderId="19" xfId="0" applyNumberFormat="1" applyFont="1" applyFill="1" applyBorder="1" applyAlignment="1">
      <alignment horizontal="center" vertical="center" wrapText="1"/>
    </xf>
    <xf numFmtId="164" fontId="19" fillId="34" borderId="24" xfId="0" applyNumberFormat="1" applyFont="1" applyFill="1" applyBorder="1" applyAlignment="1">
      <alignment horizontal="center" vertical="center" wrapText="1"/>
    </xf>
    <xf numFmtId="164" fontId="19" fillId="34" borderId="20" xfId="0" applyNumberFormat="1" applyFont="1" applyFill="1" applyBorder="1" applyAlignment="1">
      <alignment horizontal="center" vertical="center" wrapText="1"/>
    </xf>
    <xf numFmtId="164" fontId="19" fillId="34" borderId="54" xfId="0" applyNumberFormat="1" applyFont="1" applyFill="1" applyBorder="1" applyAlignment="1">
      <alignment horizontal="center" vertical="center" wrapText="1"/>
    </xf>
    <xf numFmtId="164" fontId="19" fillId="34" borderId="63" xfId="0" applyNumberFormat="1" applyFont="1" applyFill="1" applyBorder="1" applyAlignment="1">
      <alignment horizontal="center" vertical="center" shrinkToFit="1"/>
    </xf>
    <xf numFmtId="164" fontId="20" fillId="0" borderId="26" xfId="0" applyNumberFormat="1" applyFont="1" applyBorder="1" applyAlignment="1">
      <alignment horizontal="center" vertical="center" wrapText="1"/>
    </xf>
    <xf numFmtId="164" fontId="20" fillId="0" borderId="31" xfId="0" applyNumberFormat="1" applyFont="1" applyBorder="1" applyAlignment="1">
      <alignment horizontal="center" vertical="center" wrapText="1"/>
    </xf>
    <xf numFmtId="164" fontId="20" fillId="0" borderId="27" xfId="0" applyNumberFormat="1" applyFont="1" applyBorder="1" applyAlignment="1">
      <alignment horizontal="center" vertical="center" textRotation="90" wrapText="1"/>
    </xf>
    <xf numFmtId="164" fontId="20" fillId="0" borderId="32" xfId="0" applyNumberFormat="1" applyFont="1" applyBorder="1" applyAlignment="1">
      <alignment horizontal="center" vertical="center" textRotation="90" wrapText="1"/>
    </xf>
    <xf numFmtId="164" fontId="20" fillId="0" borderId="24" xfId="0" applyNumberFormat="1" applyFont="1" applyBorder="1" applyAlignment="1">
      <alignment horizontal="center" vertical="center" textRotation="90" wrapText="1"/>
    </xf>
    <xf numFmtId="164" fontId="20" fillId="0" borderId="28" xfId="0" applyNumberFormat="1" applyFont="1" applyBorder="1" applyAlignment="1">
      <alignment horizontal="right" vertical="center" shrinkToFit="1"/>
    </xf>
    <xf numFmtId="164" fontId="20" fillId="0" borderId="33" xfId="0" applyNumberFormat="1" applyFont="1" applyBorder="1" applyAlignment="1">
      <alignment horizontal="right" vertical="center" shrinkToFit="1"/>
    </xf>
    <xf numFmtId="164" fontId="20" fillId="0" borderId="35" xfId="0" applyNumberFormat="1" applyFont="1" applyBorder="1" applyAlignment="1">
      <alignment horizontal="center" vertical="center" wrapText="1"/>
    </xf>
    <xf numFmtId="164" fontId="19" fillId="34" borderId="40" xfId="0" applyNumberFormat="1" applyFont="1" applyFill="1" applyBorder="1" applyAlignment="1">
      <alignment horizontal="center" vertical="center" wrapText="1"/>
    </xf>
    <xf numFmtId="164" fontId="19" fillId="34" borderId="41" xfId="0" applyNumberFormat="1" applyFont="1" applyFill="1" applyBorder="1" applyAlignment="1">
      <alignment horizontal="center" vertical="center" wrapText="1"/>
    </xf>
    <xf numFmtId="164" fontId="0" fillId="0" borderId="53" xfId="0" applyNumberFormat="1" applyBorder="1" applyAlignment="1">
      <alignment horizontal="center" vertical="center" wrapText="1"/>
    </xf>
    <xf numFmtId="164" fontId="0" fillId="0" borderId="50" xfId="0" applyNumberFormat="1" applyBorder="1" applyAlignment="1">
      <alignment horizontal="center" vertical="center" wrapText="1"/>
    </xf>
    <xf numFmtId="164" fontId="23" fillId="34" borderId="40" xfId="0" applyNumberFormat="1" applyFont="1" applyFill="1" applyBorder="1" applyAlignment="1">
      <alignment horizontal="center" vertical="center" shrinkToFit="1"/>
    </xf>
    <xf numFmtId="164" fontId="23" fillId="34" borderId="41" xfId="0" applyNumberFormat="1" applyFont="1" applyFill="1" applyBorder="1" applyAlignment="1">
      <alignment horizontal="center" vertical="center" shrinkToFit="1"/>
    </xf>
    <xf numFmtId="164" fontId="18" fillId="34" borderId="40" xfId="0" applyNumberFormat="1" applyFont="1" applyFill="1" applyBorder="1" applyAlignment="1">
      <alignment horizontal="center" vertical="center" shrinkToFit="1"/>
    </xf>
    <xf numFmtId="164" fontId="18" fillId="34" borderId="41" xfId="0" applyNumberFormat="1" applyFont="1" applyFill="1" applyBorder="1" applyAlignment="1">
      <alignment horizontal="center" vertical="center" shrinkToFit="1"/>
    </xf>
    <xf numFmtId="164" fontId="20" fillId="0" borderId="47" xfId="0" applyNumberFormat="1" applyFont="1" applyBorder="1" applyAlignment="1">
      <alignment horizontal="center" vertical="center" wrapText="1"/>
    </xf>
    <xf numFmtId="164" fontId="20" fillId="0" borderId="33" xfId="0" applyNumberFormat="1" applyFont="1" applyBorder="1" applyAlignment="1">
      <alignment horizontal="center" vertical="center" wrapText="1"/>
    </xf>
    <xf numFmtId="164" fontId="20" fillId="0" borderId="45" xfId="0" applyNumberFormat="1" applyFont="1" applyBorder="1" applyAlignment="1">
      <alignment horizontal="center" vertical="center" wrapText="1"/>
    </xf>
    <xf numFmtId="164" fontId="20" fillId="0" borderId="50" xfId="0" applyNumberFormat="1" applyFont="1" applyBorder="1" applyAlignment="1">
      <alignment horizontal="center" vertical="center" wrapText="1"/>
    </xf>
    <xf numFmtId="164" fontId="20" fillId="0" borderId="16" xfId="0" applyNumberFormat="1" applyFont="1" applyBorder="1" applyAlignment="1">
      <alignment horizontal="center" vertical="center" wrapText="1"/>
    </xf>
    <xf numFmtId="164" fontId="20" fillId="0" borderId="19" xfId="0" applyNumberFormat="1" applyFont="1" applyBorder="1" applyAlignment="1">
      <alignment horizontal="center" vertical="center" textRotation="90" wrapText="1"/>
    </xf>
    <xf numFmtId="164" fontId="20" fillId="0" borderId="19" xfId="0" applyNumberFormat="1" applyFont="1" applyBorder="1" applyAlignment="1">
      <alignment horizontal="right" vertical="center" indent="1"/>
    </xf>
    <xf numFmtId="164" fontId="20" fillId="0" borderId="43" xfId="0" applyNumberFormat="1" applyFont="1" applyBorder="1" applyAlignment="1">
      <alignment horizontal="right" vertical="center" indent="1"/>
    </xf>
    <xf numFmtId="164" fontId="20" fillId="0" borderId="45" xfId="0" applyNumberFormat="1" applyFont="1" applyBorder="1" applyAlignment="1">
      <alignment horizontal="right" vertical="center" indent="1"/>
    </xf>
    <xf numFmtId="164" fontId="19" fillId="34" borderId="21" xfId="0" applyNumberFormat="1" applyFont="1" applyFill="1" applyBorder="1" applyAlignment="1">
      <alignment horizontal="center" vertical="center" shrinkToFi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14061</xdr:rowOff>
    </xdr:from>
    <xdr:ext cx="511737" cy="352816"/>
    <xdr:pic>
      <xdr:nvPicPr>
        <xdr:cNvPr id="2" name="Picture 1" descr="mashal[1]">
          <a:extLst>
            <a:ext uri="{FF2B5EF4-FFF2-40B4-BE49-F238E27FC236}">
              <a16:creationId xmlns:a16="http://schemas.microsoft.com/office/drawing/2014/main" id="{AF40F438-1F55-4A45-BDC1-17B809A84821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3489738" y="14061"/>
          <a:ext cx="511737" cy="35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0</xdr:row>
      <xdr:rowOff>14061</xdr:rowOff>
    </xdr:from>
    <xdr:ext cx="511737" cy="352816"/>
    <xdr:pic>
      <xdr:nvPicPr>
        <xdr:cNvPr id="3" name="Picture 2" descr="mashal[1]">
          <a:extLst>
            <a:ext uri="{FF2B5EF4-FFF2-40B4-BE49-F238E27FC236}">
              <a16:creationId xmlns:a16="http://schemas.microsoft.com/office/drawing/2014/main" id="{703558EB-7798-4C4F-BF09-A58766DBAA3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3489738" y="14061"/>
          <a:ext cx="511737" cy="35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58651-8C9F-4354-A83A-0519142FD78B}">
  <dimension ref="A1:T43"/>
  <sheetViews>
    <sheetView rightToLeft="1" tabSelected="1" zoomScale="77" zoomScaleNormal="77" workbookViewId="0">
      <selection activeCell="D20" sqref="D20"/>
    </sheetView>
  </sheetViews>
  <sheetFormatPr defaultColWidth="9.140625" defaultRowHeight="15"/>
  <cols>
    <col min="1" max="1" width="5.42578125" style="1" customWidth="1"/>
    <col min="2" max="2" width="9.5703125" style="1" customWidth="1"/>
    <col min="3" max="3" width="33.5703125" style="1" bestFit="1" customWidth="1"/>
    <col min="4" max="4" width="29" style="1" customWidth="1"/>
    <col min="5" max="5" width="12.140625" style="1" bestFit="1" customWidth="1"/>
    <col min="6" max="6" width="10.85546875" style="1" bestFit="1" customWidth="1"/>
    <col min="7" max="7" width="12.140625" style="1" bestFit="1" customWidth="1"/>
    <col min="8" max="8" width="12" style="1" bestFit="1" customWidth="1"/>
    <col min="9" max="9" width="13.7109375" style="1" bestFit="1" customWidth="1"/>
    <col min="10" max="10" width="12" style="1" customWidth="1"/>
    <col min="11" max="11" width="12.7109375" style="1" bestFit="1" customWidth="1"/>
    <col min="12" max="12" width="12.5703125" style="1" bestFit="1" customWidth="1"/>
    <col min="13" max="13" width="11.28515625" style="1" bestFit="1" customWidth="1"/>
    <col min="14" max="14" width="15.5703125" style="1" bestFit="1" customWidth="1"/>
    <col min="15" max="15" width="15" style="1" bestFit="1" customWidth="1"/>
    <col min="16" max="16" width="15.85546875" style="1" bestFit="1" customWidth="1"/>
    <col min="17" max="17" width="7.140625" style="1" customWidth="1"/>
    <col min="18" max="18" width="6.5703125" style="1" customWidth="1"/>
    <col min="19" max="19" width="14.140625" style="1" bestFit="1" customWidth="1"/>
    <col min="20" max="20" width="16.5703125" style="1" customWidth="1"/>
    <col min="21" max="16384" width="9.140625" style="1"/>
  </cols>
  <sheetData>
    <row r="1" spans="1:20" ht="29.25" thickBot="1">
      <c r="A1" s="91" t="s">
        <v>68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3"/>
    </row>
    <row r="2" spans="1:20" ht="39.75" customHeight="1">
      <c r="A2" s="94" t="s">
        <v>0</v>
      </c>
      <c r="B2" s="96" t="s">
        <v>9</v>
      </c>
      <c r="C2" s="96" t="s">
        <v>10</v>
      </c>
      <c r="D2" s="98" t="s">
        <v>42</v>
      </c>
      <c r="E2" s="96" t="s">
        <v>43</v>
      </c>
      <c r="F2" s="96"/>
      <c r="G2" s="96" t="s">
        <v>26</v>
      </c>
      <c r="H2" s="96"/>
      <c r="I2" s="96" t="s">
        <v>65</v>
      </c>
      <c r="J2" s="96"/>
      <c r="K2" s="96" t="s">
        <v>39</v>
      </c>
      <c r="L2" s="96"/>
      <c r="M2" s="96" t="s">
        <v>66</v>
      </c>
      <c r="N2" s="96"/>
      <c r="O2" s="96" t="s">
        <v>67</v>
      </c>
      <c r="P2" s="96"/>
      <c r="Q2" s="100" t="s">
        <v>44</v>
      </c>
      <c r="R2" s="101"/>
      <c r="S2" s="102" t="s">
        <v>7</v>
      </c>
      <c r="T2" s="128"/>
    </row>
    <row r="3" spans="1:20" ht="25.5" customHeight="1" thickBot="1">
      <c r="A3" s="95"/>
      <c r="B3" s="97"/>
      <c r="C3" s="97"/>
      <c r="D3" s="99"/>
      <c r="E3" s="87" t="s">
        <v>45</v>
      </c>
      <c r="F3" s="87" t="s">
        <v>46</v>
      </c>
      <c r="G3" s="87" t="s">
        <v>27</v>
      </c>
      <c r="H3" s="87" t="s">
        <v>28</v>
      </c>
      <c r="I3" s="87" t="s">
        <v>27</v>
      </c>
      <c r="J3" s="87" t="s">
        <v>28</v>
      </c>
      <c r="K3" s="87" t="s">
        <v>27</v>
      </c>
      <c r="L3" s="87" t="s">
        <v>28</v>
      </c>
      <c r="M3" s="87" t="s">
        <v>27</v>
      </c>
      <c r="N3" s="87" t="s">
        <v>28</v>
      </c>
      <c r="O3" s="87" t="s">
        <v>27</v>
      </c>
      <c r="P3" s="87" t="s">
        <v>28</v>
      </c>
      <c r="Q3" s="87" t="s">
        <v>27</v>
      </c>
      <c r="R3" s="62" t="s">
        <v>28</v>
      </c>
      <c r="S3" s="63" t="s">
        <v>27</v>
      </c>
      <c r="T3" s="2" t="s">
        <v>28</v>
      </c>
    </row>
    <row r="4" spans="1:20" ht="24.75" thickTop="1">
      <c r="A4" s="103">
        <v>1</v>
      </c>
      <c r="B4" s="105" t="s">
        <v>11</v>
      </c>
      <c r="C4" s="108" t="s">
        <v>1</v>
      </c>
      <c r="D4" s="3" t="s">
        <v>47</v>
      </c>
      <c r="E4" s="4">
        <v>0</v>
      </c>
      <c r="F4" s="5">
        <v>134179</v>
      </c>
      <c r="G4" s="4">
        <v>0</v>
      </c>
      <c r="H4" s="4">
        <v>0</v>
      </c>
      <c r="I4" s="4">
        <v>0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>
        <v>0</v>
      </c>
      <c r="Q4" s="4">
        <v>0</v>
      </c>
      <c r="R4" s="56">
        <v>0</v>
      </c>
      <c r="S4" s="64">
        <v>0</v>
      </c>
      <c r="T4" s="6">
        <v>0</v>
      </c>
    </row>
    <row r="5" spans="1:20" ht="26.25">
      <c r="A5" s="104"/>
      <c r="B5" s="106"/>
      <c r="C5" s="109"/>
      <c r="D5" s="7" t="s">
        <v>48</v>
      </c>
      <c r="E5" s="8">
        <v>750</v>
      </c>
      <c r="F5" s="8">
        <v>1029</v>
      </c>
      <c r="G5" s="8">
        <v>5000</v>
      </c>
      <c r="H5" s="8">
        <v>0</v>
      </c>
      <c r="I5" s="8">
        <v>0</v>
      </c>
      <c r="J5" s="8">
        <v>0</v>
      </c>
      <c r="K5" s="8">
        <v>285000</v>
      </c>
      <c r="L5" s="8">
        <v>352713</v>
      </c>
      <c r="M5" s="8">
        <v>110000</v>
      </c>
      <c r="N5" s="8">
        <v>110000</v>
      </c>
      <c r="O5" s="8">
        <v>0</v>
      </c>
      <c r="P5" s="89">
        <v>0</v>
      </c>
      <c r="Q5" s="8">
        <v>0</v>
      </c>
      <c r="R5" s="65">
        <v>0</v>
      </c>
      <c r="S5" s="66">
        <f>G5+I5+K5+M5+O5+Q5</f>
        <v>400000</v>
      </c>
      <c r="T5" s="9">
        <f>H5+J5+L5+N5+P5+R5</f>
        <v>462713</v>
      </c>
    </row>
    <row r="6" spans="1:20" ht="24">
      <c r="A6" s="110">
        <v>2</v>
      </c>
      <c r="B6" s="106"/>
      <c r="C6" s="109" t="s">
        <v>2</v>
      </c>
      <c r="D6" s="7" t="s">
        <v>47</v>
      </c>
      <c r="E6" s="10">
        <v>0</v>
      </c>
      <c r="F6" s="8">
        <v>97411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0">
        <v>0</v>
      </c>
      <c r="Q6" s="10">
        <v>0</v>
      </c>
      <c r="R6" s="57">
        <v>0</v>
      </c>
      <c r="S6" s="67">
        <v>0</v>
      </c>
      <c r="T6" s="11">
        <v>0</v>
      </c>
    </row>
    <row r="7" spans="1:20" ht="26.25">
      <c r="A7" s="104"/>
      <c r="B7" s="106"/>
      <c r="C7" s="109"/>
      <c r="D7" s="7" t="s">
        <v>48</v>
      </c>
      <c r="E7" s="8">
        <v>4440</v>
      </c>
      <c r="F7" s="8">
        <v>2475</v>
      </c>
      <c r="G7" s="8">
        <v>5000</v>
      </c>
      <c r="H7" s="8">
        <v>0</v>
      </c>
      <c r="I7" s="8">
        <v>0</v>
      </c>
      <c r="J7" s="8">
        <v>0</v>
      </c>
      <c r="K7" s="8">
        <v>617000</v>
      </c>
      <c r="L7" s="89">
        <v>617000</v>
      </c>
      <c r="M7" s="8">
        <v>1300000</v>
      </c>
      <c r="N7" s="8">
        <v>1300000</v>
      </c>
      <c r="O7" s="8">
        <v>1300000</v>
      </c>
      <c r="P7" s="89">
        <v>839006</v>
      </c>
      <c r="Q7" s="8">
        <v>0</v>
      </c>
      <c r="R7" s="65">
        <v>0</v>
      </c>
      <c r="S7" s="66">
        <f t="shared" ref="S7:T16" si="0">G7+I7+K7+M7+O7+Q7</f>
        <v>3222000</v>
      </c>
      <c r="T7" s="9">
        <f t="shared" si="0"/>
        <v>2756006</v>
      </c>
    </row>
    <row r="8" spans="1:20" ht="26.25">
      <c r="A8" s="12">
        <v>3</v>
      </c>
      <c r="B8" s="106"/>
      <c r="C8" s="85" t="s">
        <v>17</v>
      </c>
      <c r="D8" s="7" t="s">
        <v>49</v>
      </c>
      <c r="E8" s="8">
        <v>50000</v>
      </c>
      <c r="F8" s="8">
        <v>36602</v>
      </c>
      <c r="G8" s="8">
        <v>4000</v>
      </c>
      <c r="H8" s="89">
        <v>0</v>
      </c>
      <c r="I8" s="8">
        <v>0</v>
      </c>
      <c r="J8" s="8">
        <v>0</v>
      </c>
      <c r="K8" s="8">
        <v>0</v>
      </c>
      <c r="L8" s="8">
        <v>0</v>
      </c>
      <c r="M8" s="8">
        <v>500000</v>
      </c>
      <c r="N8" s="8">
        <v>500000</v>
      </c>
      <c r="O8" s="8">
        <v>500000</v>
      </c>
      <c r="P8" s="89">
        <v>352653</v>
      </c>
      <c r="Q8" s="8">
        <v>0</v>
      </c>
      <c r="R8" s="65">
        <v>0</v>
      </c>
      <c r="S8" s="66">
        <f t="shared" si="0"/>
        <v>1004000</v>
      </c>
      <c r="T8" s="9">
        <f t="shared" si="0"/>
        <v>852653</v>
      </c>
    </row>
    <row r="9" spans="1:20" ht="26.25">
      <c r="A9" s="12">
        <v>4</v>
      </c>
      <c r="B9" s="106"/>
      <c r="C9" s="85" t="s">
        <v>32</v>
      </c>
      <c r="D9" s="7">
        <v>0</v>
      </c>
      <c r="E9" s="8">
        <v>0</v>
      </c>
      <c r="F9" s="8">
        <v>0</v>
      </c>
      <c r="G9" s="8">
        <v>5000</v>
      </c>
      <c r="H9" s="8">
        <v>39794</v>
      </c>
      <c r="I9" s="8">
        <v>0</v>
      </c>
      <c r="J9" s="8">
        <v>0</v>
      </c>
      <c r="K9" s="8">
        <v>295000</v>
      </c>
      <c r="L9" s="89">
        <v>295000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65">
        <v>0</v>
      </c>
      <c r="S9" s="66">
        <f t="shared" si="0"/>
        <v>300000</v>
      </c>
      <c r="T9" s="9">
        <f t="shared" si="0"/>
        <v>334794</v>
      </c>
    </row>
    <row r="10" spans="1:20" ht="26.25">
      <c r="A10" s="12">
        <v>5</v>
      </c>
      <c r="B10" s="106"/>
      <c r="C10" s="85" t="s">
        <v>31</v>
      </c>
      <c r="D10" s="7">
        <v>0</v>
      </c>
      <c r="E10" s="8">
        <v>0</v>
      </c>
      <c r="F10" s="8">
        <v>0</v>
      </c>
      <c r="G10" s="8">
        <v>5000</v>
      </c>
      <c r="H10" s="8">
        <v>99668</v>
      </c>
      <c r="I10" s="8">
        <v>0</v>
      </c>
      <c r="J10" s="8">
        <v>0</v>
      </c>
      <c r="K10" s="8">
        <v>403000</v>
      </c>
      <c r="L10" s="89">
        <v>403000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65">
        <v>0</v>
      </c>
      <c r="S10" s="66">
        <f t="shared" si="0"/>
        <v>408000</v>
      </c>
      <c r="T10" s="9">
        <f t="shared" si="0"/>
        <v>502668</v>
      </c>
    </row>
    <row r="11" spans="1:20" ht="26.25">
      <c r="A11" s="12">
        <v>6</v>
      </c>
      <c r="B11" s="106"/>
      <c r="C11" s="85" t="s">
        <v>64</v>
      </c>
      <c r="D11" s="7" t="s">
        <v>50</v>
      </c>
      <c r="E11" s="8">
        <v>41</v>
      </c>
      <c r="F11" s="8">
        <v>22</v>
      </c>
      <c r="G11" s="8">
        <v>67300</v>
      </c>
      <c r="H11" s="89">
        <v>67300</v>
      </c>
      <c r="I11" s="8">
        <v>72000</v>
      </c>
      <c r="J11" s="8">
        <v>72000</v>
      </c>
      <c r="K11" s="8">
        <v>0</v>
      </c>
      <c r="L11" s="89">
        <v>0</v>
      </c>
      <c r="M11" s="8">
        <v>0</v>
      </c>
      <c r="N11" s="8">
        <v>0</v>
      </c>
      <c r="O11" s="8">
        <v>432000</v>
      </c>
      <c r="P11" s="89">
        <v>236000</v>
      </c>
      <c r="Q11" s="8">
        <v>0</v>
      </c>
      <c r="R11" s="65">
        <v>0</v>
      </c>
      <c r="S11" s="66">
        <f t="shared" si="0"/>
        <v>571300</v>
      </c>
      <c r="T11" s="9">
        <f t="shared" si="0"/>
        <v>375300</v>
      </c>
    </row>
    <row r="12" spans="1:20" ht="26.25">
      <c r="A12" s="12">
        <v>7</v>
      </c>
      <c r="B12" s="106"/>
      <c r="C12" s="85" t="s">
        <v>18</v>
      </c>
      <c r="D12" s="7">
        <v>0</v>
      </c>
      <c r="E12" s="8">
        <v>0</v>
      </c>
      <c r="F12" s="8">
        <v>0</v>
      </c>
      <c r="G12" s="8">
        <v>78000</v>
      </c>
      <c r="H12" s="89">
        <v>78000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486000</v>
      </c>
      <c r="P12" s="89">
        <v>107079</v>
      </c>
      <c r="Q12" s="8">
        <v>0</v>
      </c>
      <c r="R12" s="65">
        <v>0</v>
      </c>
      <c r="S12" s="66">
        <f t="shared" si="0"/>
        <v>564000</v>
      </c>
      <c r="T12" s="9">
        <f t="shared" si="0"/>
        <v>185079</v>
      </c>
    </row>
    <row r="13" spans="1:20" ht="24">
      <c r="A13" s="110">
        <v>8</v>
      </c>
      <c r="B13" s="106"/>
      <c r="C13" s="109" t="s">
        <v>6</v>
      </c>
      <c r="D13" s="7" t="s">
        <v>51</v>
      </c>
      <c r="E13" s="10">
        <v>0</v>
      </c>
      <c r="F13" s="8">
        <v>2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57">
        <v>0</v>
      </c>
      <c r="S13" s="67">
        <f t="shared" si="0"/>
        <v>0</v>
      </c>
      <c r="T13" s="11">
        <f t="shared" si="0"/>
        <v>0</v>
      </c>
    </row>
    <row r="14" spans="1:20" ht="26.25">
      <c r="A14" s="104"/>
      <c r="B14" s="106"/>
      <c r="C14" s="109"/>
      <c r="D14" s="7" t="s">
        <v>52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65">
        <v>0</v>
      </c>
      <c r="S14" s="66">
        <f t="shared" si="0"/>
        <v>0</v>
      </c>
      <c r="T14" s="9">
        <f t="shared" si="0"/>
        <v>0</v>
      </c>
    </row>
    <row r="15" spans="1:20" ht="26.25">
      <c r="A15" s="86">
        <v>9</v>
      </c>
      <c r="B15" s="106"/>
      <c r="C15" s="85" t="s">
        <v>37</v>
      </c>
      <c r="D15" s="7">
        <v>0</v>
      </c>
      <c r="E15" s="8">
        <v>0</v>
      </c>
      <c r="F15" s="8">
        <v>0</v>
      </c>
      <c r="G15" s="8">
        <v>81000</v>
      </c>
      <c r="H15" s="8">
        <v>78830</v>
      </c>
      <c r="I15" s="8">
        <v>0</v>
      </c>
      <c r="J15" s="8">
        <v>0</v>
      </c>
      <c r="K15" s="8">
        <v>0</v>
      </c>
      <c r="L15" s="89"/>
      <c r="M15" s="8">
        <v>0</v>
      </c>
      <c r="N15" s="8">
        <v>0</v>
      </c>
      <c r="O15" s="8">
        <v>5000</v>
      </c>
      <c r="P15" s="89">
        <v>0</v>
      </c>
      <c r="Q15" s="8">
        <v>0</v>
      </c>
      <c r="R15" s="65">
        <v>0</v>
      </c>
      <c r="S15" s="66">
        <f t="shared" si="0"/>
        <v>86000</v>
      </c>
      <c r="T15" s="9">
        <f t="shared" si="0"/>
        <v>78830</v>
      </c>
    </row>
    <row r="16" spans="1:20" ht="27" thickBot="1">
      <c r="A16" s="13">
        <v>10</v>
      </c>
      <c r="B16" s="107"/>
      <c r="C16" s="14" t="s">
        <v>53</v>
      </c>
      <c r="D16" s="15">
        <v>0</v>
      </c>
      <c r="E16" s="16">
        <v>0</v>
      </c>
      <c r="F16" s="16">
        <v>0</v>
      </c>
      <c r="G16" s="16">
        <v>20000</v>
      </c>
      <c r="H16" s="16">
        <v>23025</v>
      </c>
      <c r="I16" s="16">
        <v>0</v>
      </c>
      <c r="J16" s="16">
        <v>0</v>
      </c>
      <c r="K16" s="16">
        <v>0</v>
      </c>
      <c r="L16" s="90"/>
      <c r="M16" s="16">
        <v>0</v>
      </c>
      <c r="N16" s="16">
        <v>0</v>
      </c>
      <c r="O16" s="16">
        <v>200000</v>
      </c>
      <c r="P16" s="16">
        <v>200157</v>
      </c>
      <c r="Q16" s="16">
        <v>0</v>
      </c>
      <c r="R16" s="68">
        <v>0</v>
      </c>
      <c r="S16" s="66">
        <f t="shared" si="0"/>
        <v>220000</v>
      </c>
      <c r="T16" s="9">
        <f t="shared" si="0"/>
        <v>223182</v>
      </c>
    </row>
    <row r="17" spans="1:20" ht="30" thickTop="1" thickBot="1">
      <c r="A17" s="117" t="s">
        <v>12</v>
      </c>
      <c r="B17" s="118"/>
      <c r="C17" s="118"/>
      <c r="D17" s="83">
        <v>0</v>
      </c>
      <c r="E17" s="17">
        <f>E5+E7+E8+E9+E10+E11+E12+E14+E15+E16</f>
        <v>55231</v>
      </c>
      <c r="F17" s="17">
        <f>SUM(F4:F16)</f>
        <v>271720</v>
      </c>
      <c r="G17" s="17">
        <f>SUM(G4:G16)</f>
        <v>270300</v>
      </c>
      <c r="H17" s="17">
        <f t="shared" ref="H17:T17" si="1">SUM(H4:H16)</f>
        <v>386617</v>
      </c>
      <c r="I17" s="17">
        <f t="shared" si="1"/>
        <v>72000</v>
      </c>
      <c r="J17" s="17">
        <f t="shared" si="1"/>
        <v>72000</v>
      </c>
      <c r="K17" s="17">
        <f t="shared" si="1"/>
        <v>1600000</v>
      </c>
      <c r="L17" s="17">
        <f t="shared" si="1"/>
        <v>1667713</v>
      </c>
      <c r="M17" s="83">
        <f t="shared" si="1"/>
        <v>1910000</v>
      </c>
      <c r="N17" s="83">
        <f t="shared" si="1"/>
        <v>1910000</v>
      </c>
      <c r="O17" s="83">
        <f t="shared" si="1"/>
        <v>2923000</v>
      </c>
      <c r="P17" s="83">
        <f t="shared" si="1"/>
        <v>1734895</v>
      </c>
      <c r="Q17" s="83">
        <f t="shared" si="1"/>
        <v>0</v>
      </c>
      <c r="R17" s="58">
        <f t="shared" si="1"/>
        <v>0</v>
      </c>
      <c r="S17" s="82">
        <f t="shared" si="1"/>
        <v>6775300</v>
      </c>
      <c r="T17" s="54">
        <f t="shared" si="1"/>
        <v>5771225</v>
      </c>
    </row>
    <row r="18" spans="1:20" ht="24.75" thickTop="1">
      <c r="A18" s="123">
        <v>10</v>
      </c>
      <c r="B18" s="124" t="s">
        <v>3</v>
      </c>
      <c r="C18" s="125" t="s">
        <v>19</v>
      </c>
      <c r="D18" s="3" t="s">
        <v>54</v>
      </c>
      <c r="E18" s="4">
        <v>0</v>
      </c>
      <c r="F18" s="5">
        <v>17068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56">
        <v>0</v>
      </c>
      <c r="S18" s="64">
        <v>0</v>
      </c>
      <c r="T18" s="6">
        <v>0</v>
      </c>
    </row>
    <row r="19" spans="1:20" ht="26.25">
      <c r="A19" s="104"/>
      <c r="B19" s="106"/>
      <c r="C19" s="126"/>
      <c r="D19" s="19" t="s">
        <v>55</v>
      </c>
      <c r="E19" s="20">
        <v>187000</v>
      </c>
      <c r="F19" s="20">
        <v>0</v>
      </c>
      <c r="G19" s="20">
        <v>70000</v>
      </c>
      <c r="H19" s="20">
        <v>32000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69">
        <v>0</v>
      </c>
      <c r="S19" s="70">
        <f>G19+I19+K19+M19+O19+Q19</f>
        <v>70000</v>
      </c>
      <c r="T19" s="21">
        <f>H19+J19+L19+N19+P19+R19</f>
        <v>32000</v>
      </c>
    </row>
    <row r="20" spans="1:20" ht="24">
      <c r="A20" s="84"/>
      <c r="B20" s="106"/>
      <c r="C20" s="127" t="s">
        <v>20</v>
      </c>
      <c r="D20" s="7" t="s">
        <v>56</v>
      </c>
      <c r="E20" s="10">
        <v>0</v>
      </c>
      <c r="F20" s="8">
        <v>18370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57">
        <v>0</v>
      </c>
      <c r="S20" s="67">
        <v>0</v>
      </c>
      <c r="T20" s="11">
        <v>0</v>
      </c>
    </row>
    <row r="21" spans="1:20" ht="26.25">
      <c r="A21" s="12">
        <v>11</v>
      </c>
      <c r="B21" s="106"/>
      <c r="C21" s="126"/>
      <c r="D21" s="7" t="s">
        <v>57</v>
      </c>
      <c r="E21" s="8">
        <v>234000</v>
      </c>
      <c r="F21" s="8">
        <v>1200</v>
      </c>
      <c r="G21" s="8">
        <v>234000</v>
      </c>
      <c r="H21" s="8">
        <v>212670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65">
        <v>0</v>
      </c>
      <c r="S21" s="70">
        <f>G21+I21+K21+M21+O21</f>
        <v>234000</v>
      </c>
      <c r="T21" s="21">
        <f t="shared" ref="S21:T23" si="2">H21+J21+L21+N21+P21+R21</f>
        <v>212670</v>
      </c>
    </row>
    <row r="22" spans="1:20" ht="26.25">
      <c r="A22" s="12">
        <v>12</v>
      </c>
      <c r="B22" s="106"/>
      <c r="C22" s="22" t="s">
        <v>21</v>
      </c>
      <c r="D22" s="23">
        <v>0</v>
      </c>
      <c r="E22" s="8">
        <v>0</v>
      </c>
      <c r="F22" s="8">
        <v>0</v>
      </c>
      <c r="G22" s="8">
        <v>2000</v>
      </c>
      <c r="H22" s="8">
        <v>2830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65">
        <v>0</v>
      </c>
      <c r="S22" s="70">
        <f t="shared" si="2"/>
        <v>2000</v>
      </c>
      <c r="T22" s="21">
        <f t="shared" si="2"/>
        <v>2830</v>
      </c>
    </row>
    <row r="23" spans="1:20" ht="26.25">
      <c r="A23" s="12">
        <v>13</v>
      </c>
      <c r="B23" s="106"/>
      <c r="C23" s="22" t="s">
        <v>22</v>
      </c>
      <c r="D23" s="23">
        <v>0</v>
      </c>
      <c r="E23" s="8">
        <v>0</v>
      </c>
      <c r="F23" s="8">
        <v>0</v>
      </c>
      <c r="G23" s="8">
        <v>53000</v>
      </c>
      <c r="H23" s="8">
        <v>41284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65">
        <v>0</v>
      </c>
      <c r="S23" s="70">
        <f t="shared" si="2"/>
        <v>53000</v>
      </c>
      <c r="T23" s="21">
        <f t="shared" si="2"/>
        <v>41284</v>
      </c>
    </row>
    <row r="24" spans="1:20" ht="24">
      <c r="A24" s="84"/>
      <c r="B24" s="106"/>
      <c r="C24" s="127" t="s">
        <v>23</v>
      </c>
      <c r="D24" s="7" t="s">
        <v>58</v>
      </c>
      <c r="E24" s="10">
        <v>0</v>
      </c>
      <c r="F24" s="8">
        <v>40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57">
        <v>0</v>
      </c>
      <c r="S24" s="67">
        <v>0</v>
      </c>
      <c r="T24" s="11">
        <v>0</v>
      </c>
    </row>
    <row r="25" spans="1:20" ht="26.25">
      <c r="A25" s="12">
        <v>14</v>
      </c>
      <c r="B25" s="106"/>
      <c r="C25" s="126"/>
      <c r="D25" s="7" t="s">
        <v>59</v>
      </c>
      <c r="E25" s="8">
        <v>2</v>
      </c>
      <c r="F25" s="8">
        <v>2</v>
      </c>
      <c r="G25" s="8">
        <v>125000</v>
      </c>
      <c r="H25" s="8">
        <v>13002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65">
        <v>0</v>
      </c>
      <c r="S25" s="70">
        <f t="shared" ref="S25:T27" si="3">G25+I25+K25+M25+O25+Q25</f>
        <v>125000</v>
      </c>
      <c r="T25" s="21">
        <f t="shared" si="3"/>
        <v>13002</v>
      </c>
    </row>
    <row r="26" spans="1:20" ht="26.25">
      <c r="A26" s="12">
        <v>15</v>
      </c>
      <c r="B26" s="106"/>
      <c r="C26" s="22" t="s">
        <v>24</v>
      </c>
      <c r="D26" s="23">
        <v>0</v>
      </c>
      <c r="E26" s="8">
        <v>0</v>
      </c>
      <c r="F26" s="8">
        <v>0</v>
      </c>
      <c r="G26" s="8">
        <v>427000</v>
      </c>
      <c r="H26" s="8">
        <v>131873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65">
        <v>0</v>
      </c>
      <c r="S26" s="70">
        <f t="shared" si="3"/>
        <v>427000</v>
      </c>
      <c r="T26" s="21">
        <f t="shared" si="3"/>
        <v>131873</v>
      </c>
    </row>
    <row r="27" spans="1:20" ht="27" thickBot="1">
      <c r="A27" s="86">
        <v>16</v>
      </c>
      <c r="B27" s="107"/>
      <c r="C27" s="88" t="s">
        <v>34</v>
      </c>
      <c r="D27" s="24">
        <v>0</v>
      </c>
      <c r="E27" s="25">
        <v>0</v>
      </c>
      <c r="F27" s="25">
        <v>0</v>
      </c>
      <c r="G27" s="25">
        <v>1700</v>
      </c>
      <c r="H27" s="25">
        <v>1742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71">
        <v>0</v>
      </c>
      <c r="S27" s="70">
        <f t="shared" si="3"/>
        <v>1700</v>
      </c>
      <c r="T27" s="21">
        <f t="shared" si="3"/>
        <v>1742</v>
      </c>
    </row>
    <row r="28" spans="1:20" ht="30" thickTop="1" thickBot="1">
      <c r="A28" s="117" t="s">
        <v>13</v>
      </c>
      <c r="B28" s="118"/>
      <c r="C28" s="118"/>
      <c r="D28" s="26">
        <v>0</v>
      </c>
      <c r="E28" s="17">
        <f>SUM(E19:E27)</f>
        <v>421002</v>
      </c>
      <c r="F28" s="17">
        <f>SUM(F18:F27)</f>
        <v>36680</v>
      </c>
      <c r="G28" s="17">
        <f>SUM(G19:G27)</f>
        <v>912700</v>
      </c>
      <c r="H28" s="17">
        <f t="shared" ref="H28:T28" si="4">SUM(H19:H27)</f>
        <v>435401</v>
      </c>
      <c r="I28" s="17">
        <f t="shared" si="4"/>
        <v>0</v>
      </c>
      <c r="J28" s="17">
        <f t="shared" si="4"/>
        <v>0</v>
      </c>
      <c r="K28" s="17">
        <f t="shared" si="4"/>
        <v>0</v>
      </c>
      <c r="L28" s="17">
        <f t="shared" si="4"/>
        <v>0</v>
      </c>
      <c r="M28" s="17">
        <f t="shared" si="4"/>
        <v>0</v>
      </c>
      <c r="N28" s="17">
        <f t="shared" si="4"/>
        <v>0</v>
      </c>
      <c r="O28" s="17">
        <f t="shared" si="4"/>
        <v>0</v>
      </c>
      <c r="P28" s="17">
        <f t="shared" si="4"/>
        <v>0</v>
      </c>
      <c r="Q28" s="17">
        <f t="shared" si="4"/>
        <v>0</v>
      </c>
      <c r="R28" s="59">
        <f t="shared" si="4"/>
        <v>0</v>
      </c>
      <c r="S28" s="72">
        <f t="shared" si="4"/>
        <v>912700</v>
      </c>
      <c r="T28" s="18">
        <f t="shared" si="4"/>
        <v>435401</v>
      </c>
    </row>
    <row r="29" spans="1:20" ht="26.25">
      <c r="A29" s="27">
        <v>17</v>
      </c>
      <c r="B29" s="119" t="s">
        <v>33</v>
      </c>
      <c r="C29" s="28" t="s">
        <v>8</v>
      </c>
      <c r="D29" s="29">
        <v>0</v>
      </c>
      <c r="E29" s="30">
        <v>0</v>
      </c>
      <c r="F29" s="30">
        <v>0</v>
      </c>
      <c r="G29" s="30">
        <v>28000</v>
      </c>
      <c r="H29" s="30">
        <v>9780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73">
        <v>0</v>
      </c>
      <c r="S29" s="74">
        <f t="shared" ref="S29:T32" si="5">G29+I29+K29+M29+O29+Q29</f>
        <v>28000</v>
      </c>
      <c r="T29" s="31">
        <f t="shared" si="5"/>
        <v>9780</v>
      </c>
    </row>
    <row r="30" spans="1:20" ht="26.25">
      <c r="A30" s="12">
        <v>18</v>
      </c>
      <c r="B30" s="120"/>
      <c r="C30" s="22" t="s">
        <v>35</v>
      </c>
      <c r="D30" s="23">
        <v>0</v>
      </c>
      <c r="E30" s="8">
        <v>0</v>
      </c>
      <c r="F30" s="8">
        <v>0</v>
      </c>
      <c r="G30" s="8">
        <v>46000</v>
      </c>
      <c r="H30" s="8">
        <v>2307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65">
        <v>0</v>
      </c>
      <c r="S30" s="70">
        <f t="shared" si="5"/>
        <v>46000</v>
      </c>
      <c r="T30" s="21">
        <f t="shared" si="5"/>
        <v>2307</v>
      </c>
    </row>
    <row r="31" spans="1:20" ht="26.25">
      <c r="A31" s="12">
        <v>19</v>
      </c>
      <c r="B31" s="120"/>
      <c r="C31" s="22" t="s">
        <v>36</v>
      </c>
      <c r="D31" s="23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65">
        <v>0</v>
      </c>
      <c r="S31" s="70">
        <f t="shared" si="5"/>
        <v>0</v>
      </c>
      <c r="T31" s="21">
        <f t="shared" si="5"/>
        <v>0</v>
      </c>
    </row>
    <row r="32" spans="1:20" ht="27" thickBot="1">
      <c r="A32" s="86">
        <v>20</v>
      </c>
      <c r="B32" s="121"/>
      <c r="C32" s="88" t="s">
        <v>14</v>
      </c>
      <c r="D32" s="24">
        <v>0</v>
      </c>
      <c r="E32" s="25">
        <v>0</v>
      </c>
      <c r="F32" s="25">
        <v>0</v>
      </c>
      <c r="G32" s="25">
        <v>15000</v>
      </c>
      <c r="H32" s="25">
        <v>808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71">
        <v>0</v>
      </c>
      <c r="S32" s="70">
        <f t="shared" si="5"/>
        <v>15000</v>
      </c>
      <c r="T32" s="21">
        <f t="shared" si="5"/>
        <v>808</v>
      </c>
    </row>
    <row r="33" spans="1:20" ht="30" thickTop="1" thickBot="1">
      <c r="A33" s="117" t="s">
        <v>41</v>
      </c>
      <c r="B33" s="118"/>
      <c r="C33" s="118"/>
      <c r="D33" s="26">
        <v>0</v>
      </c>
      <c r="E33" s="17">
        <f>SUM(E29:E32)</f>
        <v>0</v>
      </c>
      <c r="F33" s="17">
        <f t="shared" ref="F33" si="6">SUM(F29:F32)</f>
        <v>0</v>
      </c>
      <c r="G33" s="17">
        <f>SUM(G29:G32)</f>
        <v>89000</v>
      </c>
      <c r="H33" s="17">
        <f t="shared" ref="H33:T33" si="7">SUM(H29:H32)</f>
        <v>12895</v>
      </c>
      <c r="I33" s="17">
        <f t="shared" si="7"/>
        <v>0</v>
      </c>
      <c r="J33" s="17">
        <f t="shared" si="7"/>
        <v>0</v>
      </c>
      <c r="K33" s="17">
        <f t="shared" si="7"/>
        <v>0</v>
      </c>
      <c r="L33" s="17">
        <f t="shared" si="7"/>
        <v>0</v>
      </c>
      <c r="M33" s="17">
        <f t="shared" si="7"/>
        <v>0</v>
      </c>
      <c r="N33" s="17">
        <f t="shared" si="7"/>
        <v>0</v>
      </c>
      <c r="O33" s="17">
        <f t="shared" si="7"/>
        <v>0</v>
      </c>
      <c r="P33" s="17">
        <f t="shared" si="7"/>
        <v>0</v>
      </c>
      <c r="Q33" s="17">
        <f t="shared" si="7"/>
        <v>0</v>
      </c>
      <c r="R33" s="59">
        <f t="shared" si="7"/>
        <v>0</v>
      </c>
      <c r="S33" s="72">
        <f t="shared" si="7"/>
        <v>89000</v>
      </c>
      <c r="T33" s="18">
        <f t="shared" si="7"/>
        <v>12895</v>
      </c>
    </row>
    <row r="34" spans="1:20" ht="26.25">
      <c r="A34" s="27">
        <v>21</v>
      </c>
      <c r="B34" s="119" t="s">
        <v>29</v>
      </c>
      <c r="C34" s="32" t="s">
        <v>30</v>
      </c>
      <c r="D34" s="33">
        <v>0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30">
        <v>0</v>
      </c>
      <c r="P34" s="30">
        <v>0</v>
      </c>
      <c r="Q34" s="30">
        <v>0</v>
      </c>
      <c r="R34" s="73">
        <v>0</v>
      </c>
      <c r="S34" s="70">
        <f t="shared" ref="S34:T36" si="8">G34+I34+K34+M34+O34+Q34</f>
        <v>0</v>
      </c>
      <c r="T34" s="21">
        <f t="shared" si="8"/>
        <v>0</v>
      </c>
    </row>
    <row r="35" spans="1:20" ht="26.25">
      <c r="A35" s="12">
        <v>22</v>
      </c>
      <c r="B35" s="120"/>
      <c r="C35" s="34" t="s">
        <v>38</v>
      </c>
      <c r="D35" s="35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65">
        <v>0</v>
      </c>
      <c r="S35" s="70">
        <f t="shared" si="8"/>
        <v>0</v>
      </c>
      <c r="T35" s="21">
        <f t="shared" si="8"/>
        <v>0</v>
      </c>
    </row>
    <row r="36" spans="1:20" ht="27" thickBot="1">
      <c r="A36" s="36">
        <v>23</v>
      </c>
      <c r="B36" s="122"/>
      <c r="C36" s="37" t="s">
        <v>5</v>
      </c>
      <c r="D36" s="38">
        <v>0</v>
      </c>
      <c r="E36" s="39">
        <v>0</v>
      </c>
      <c r="F36" s="39">
        <v>0</v>
      </c>
      <c r="G36" s="39">
        <v>28000</v>
      </c>
      <c r="H36" s="39">
        <v>25811</v>
      </c>
      <c r="I36" s="39">
        <v>0</v>
      </c>
      <c r="J36" s="39">
        <v>0</v>
      </c>
      <c r="K36" s="39">
        <v>0</v>
      </c>
      <c r="L36" s="39">
        <v>0</v>
      </c>
      <c r="M36" s="39">
        <v>0</v>
      </c>
      <c r="N36" s="39">
        <v>0</v>
      </c>
      <c r="O36" s="39">
        <v>0</v>
      </c>
      <c r="P36" s="39">
        <v>0</v>
      </c>
      <c r="Q36" s="39">
        <v>0</v>
      </c>
      <c r="R36" s="75">
        <v>0</v>
      </c>
      <c r="S36" s="70">
        <f t="shared" si="8"/>
        <v>28000</v>
      </c>
      <c r="T36" s="21">
        <f t="shared" si="8"/>
        <v>25811</v>
      </c>
    </row>
    <row r="37" spans="1:20" ht="30" thickTop="1" thickBot="1">
      <c r="A37" s="117" t="s">
        <v>40</v>
      </c>
      <c r="B37" s="118"/>
      <c r="C37" s="118"/>
      <c r="D37" s="26">
        <v>0</v>
      </c>
      <c r="E37" s="17">
        <f>SUM(E34:E36)</f>
        <v>0</v>
      </c>
      <c r="F37" s="17">
        <f t="shared" ref="F37" si="9">SUM(F34:F36)</f>
        <v>0</v>
      </c>
      <c r="G37" s="17">
        <f>SUM(G34:G36)</f>
        <v>28000</v>
      </c>
      <c r="H37" s="17">
        <f t="shared" ref="H37:T37" si="10">SUM(H34:H36)</f>
        <v>25811</v>
      </c>
      <c r="I37" s="17">
        <f t="shared" si="10"/>
        <v>0</v>
      </c>
      <c r="J37" s="17">
        <f t="shared" si="10"/>
        <v>0</v>
      </c>
      <c r="K37" s="17">
        <f t="shared" si="10"/>
        <v>0</v>
      </c>
      <c r="L37" s="17">
        <f t="shared" si="10"/>
        <v>0</v>
      </c>
      <c r="M37" s="17">
        <f t="shared" si="10"/>
        <v>0</v>
      </c>
      <c r="N37" s="17">
        <f t="shared" si="10"/>
        <v>0</v>
      </c>
      <c r="O37" s="17">
        <f t="shared" si="10"/>
        <v>0</v>
      </c>
      <c r="P37" s="17">
        <f t="shared" si="10"/>
        <v>0</v>
      </c>
      <c r="Q37" s="17">
        <f t="shared" si="10"/>
        <v>0</v>
      </c>
      <c r="R37" s="59">
        <f t="shared" si="10"/>
        <v>0</v>
      </c>
      <c r="S37" s="72">
        <f t="shared" si="10"/>
        <v>28000</v>
      </c>
      <c r="T37" s="18">
        <f t="shared" si="10"/>
        <v>25811</v>
      </c>
    </row>
    <row r="38" spans="1:20" ht="27" thickBot="1">
      <c r="A38" s="40">
        <v>24</v>
      </c>
      <c r="B38" s="41" t="s">
        <v>15</v>
      </c>
      <c r="C38" s="42" t="s">
        <v>4</v>
      </c>
      <c r="D38" s="43">
        <v>0</v>
      </c>
      <c r="E38" s="44">
        <v>0</v>
      </c>
      <c r="F38" s="44">
        <v>0</v>
      </c>
      <c r="G38" s="44">
        <v>0</v>
      </c>
      <c r="H38" s="44">
        <v>0</v>
      </c>
      <c r="I38" s="44">
        <v>0</v>
      </c>
      <c r="J38" s="44">
        <v>0</v>
      </c>
      <c r="K38" s="44">
        <v>0</v>
      </c>
      <c r="L38" s="44">
        <v>0</v>
      </c>
      <c r="M38" s="44">
        <v>0</v>
      </c>
      <c r="N38" s="44">
        <v>0</v>
      </c>
      <c r="O38" s="44">
        <v>0</v>
      </c>
      <c r="P38" s="44">
        <v>0</v>
      </c>
      <c r="Q38" s="44">
        <v>0</v>
      </c>
      <c r="R38" s="76">
        <v>0</v>
      </c>
      <c r="S38" s="77">
        <f>G38+I38+K38+M38+O38+Q38</f>
        <v>0</v>
      </c>
      <c r="T38" s="45">
        <f>H38+J38+L38+N38+P38+R38</f>
        <v>0</v>
      </c>
    </row>
    <row r="39" spans="1:20" ht="30" thickTop="1" thickBot="1">
      <c r="A39" s="117" t="s">
        <v>16</v>
      </c>
      <c r="B39" s="118"/>
      <c r="C39" s="118"/>
      <c r="D39" s="26">
        <v>0</v>
      </c>
      <c r="E39" s="17">
        <f>SUM(E38:E38)</f>
        <v>0</v>
      </c>
      <c r="F39" s="17">
        <f t="shared" ref="F39" si="11">SUM(F38:F38)</f>
        <v>0</v>
      </c>
      <c r="G39" s="17">
        <f>SUM(G38:G38)</f>
        <v>0</v>
      </c>
      <c r="H39" s="17">
        <f t="shared" ref="H39:T39" si="12">SUM(H38:H38)</f>
        <v>0</v>
      </c>
      <c r="I39" s="17">
        <f t="shared" si="12"/>
        <v>0</v>
      </c>
      <c r="J39" s="17">
        <f t="shared" si="12"/>
        <v>0</v>
      </c>
      <c r="K39" s="17">
        <f t="shared" si="12"/>
        <v>0</v>
      </c>
      <c r="L39" s="17">
        <f t="shared" si="12"/>
        <v>0</v>
      </c>
      <c r="M39" s="17">
        <f t="shared" si="12"/>
        <v>0</v>
      </c>
      <c r="N39" s="17">
        <f t="shared" si="12"/>
        <v>0</v>
      </c>
      <c r="O39" s="17">
        <f t="shared" si="12"/>
        <v>0</v>
      </c>
      <c r="P39" s="17">
        <f t="shared" si="12"/>
        <v>0</v>
      </c>
      <c r="Q39" s="17">
        <f t="shared" si="12"/>
        <v>0</v>
      </c>
      <c r="R39" s="59">
        <f t="shared" si="12"/>
        <v>0</v>
      </c>
      <c r="S39" s="72">
        <f t="shared" si="12"/>
        <v>0</v>
      </c>
      <c r="T39" s="18">
        <f t="shared" si="12"/>
        <v>0</v>
      </c>
    </row>
    <row r="40" spans="1:20" ht="27.75" thickTop="1" thickBot="1">
      <c r="A40" s="111" t="s">
        <v>25</v>
      </c>
      <c r="B40" s="112"/>
      <c r="C40" s="112"/>
      <c r="D40" s="46">
        <v>0</v>
      </c>
      <c r="E40" s="47">
        <f t="shared" ref="E40:T40" si="13">SUM(E39,E37,E33,E28,E17)</f>
        <v>476233</v>
      </c>
      <c r="F40" s="47">
        <f t="shared" si="13"/>
        <v>308400</v>
      </c>
      <c r="G40" s="47">
        <f t="shared" si="13"/>
        <v>1300000</v>
      </c>
      <c r="H40" s="47">
        <f t="shared" si="13"/>
        <v>860724</v>
      </c>
      <c r="I40" s="47">
        <f t="shared" si="13"/>
        <v>72000</v>
      </c>
      <c r="J40" s="47">
        <f t="shared" si="13"/>
        <v>72000</v>
      </c>
      <c r="K40" s="47">
        <f t="shared" si="13"/>
        <v>1600000</v>
      </c>
      <c r="L40" s="47">
        <f t="shared" si="13"/>
        <v>1667713</v>
      </c>
      <c r="M40" s="47">
        <f t="shared" si="13"/>
        <v>1910000</v>
      </c>
      <c r="N40" s="47">
        <f t="shared" si="13"/>
        <v>1910000</v>
      </c>
      <c r="O40" s="47">
        <f t="shared" si="13"/>
        <v>2923000</v>
      </c>
      <c r="P40" s="47">
        <f t="shared" si="13"/>
        <v>1734895</v>
      </c>
      <c r="Q40" s="47">
        <f t="shared" si="13"/>
        <v>0</v>
      </c>
      <c r="R40" s="60">
        <f t="shared" si="13"/>
        <v>0</v>
      </c>
      <c r="S40" s="78">
        <f t="shared" si="13"/>
        <v>7805000</v>
      </c>
      <c r="T40" s="55">
        <f t="shared" si="13"/>
        <v>6245332</v>
      </c>
    </row>
    <row r="41" spans="1:20" ht="26.25">
      <c r="A41" s="48">
        <v>1</v>
      </c>
      <c r="B41" s="113" t="s">
        <v>60</v>
      </c>
      <c r="C41" s="49" t="s">
        <v>61</v>
      </c>
      <c r="D41" s="50">
        <v>0</v>
      </c>
      <c r="E41" s="51">
        <v>0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  <c r="L41" s="51">
        <v>0</v>
      </c>
      <c r="M41" s="51">
        <v>0</v>
      </c>
      <c r="N41" s="51">
        <v>0</v>
      </c>
      <c r="O41" s="51">
        <v>0</v>
      </c>
      <c r="P41" s="51">
        <v>0</v>
      </c>
      <c r="Q41" s="51">
        <v>0</v>
      </c>
      <c r="R41" s="79">
        <v>0</v>
      </c>
      <c r="S41" s="74">
        <f>G41+I41+K41+M41+O41+Q41</f>
        <v>0</v>
      </c>
      <c r="T41" s="31">
        <f>H41+J41+L41+N41+P41+R41</f>
        <v>0</v>
      </c>
    </row>
    <row r="42" spans="1:20" ht="27" thickBot="1">
      <c r="A42" s="36">
        <v>2</v>
      </c>
      <c r="B42" s="114"/>
      <c r="C42" s="37" t="s">
        <v>62</v>
      </c>
      <c r="D42" s="38">
        <v>0</v>
      </c>
      <c r="E42" s="39">
        <v>0</v>
      </c>
      <c r="F42" s="39">
        <v>0</v>
      </c>
      <c r="G42" s="39">
        <v>0</v>
      </c>
      <c r="H42" s="39">
        <v>0</v>
      </c>
      <c r="I42" s="39">
        <v>0</v>
      </c>
      <c r="J42" s="39">
        <v>0</v>
      </c>
      <c r="K42" s="39">
        <v>0</v>
      </c>
      <c r="L42" s="39">
        <v>0</v>
      </c>
      <c r="M42" s="39">
        <v>0</v>
      </c>
      <c r="N42" s="39">
        <v>0</v>
      </c>
      <c r="O42" s="39">
        <v>0</v>
      </c>
      <c r="P42" s="39">
        <v>0</v>
      </c>
      <c r="Q42" s="39">
        <v>0</v>
      </c>
      <c r="R42" s="75">
        <v>0</v>
      </c>
      <c r="S42" s="70">
        <f>G42+I42+K42+M42+O42+Q42</f>
        <v>0</v>
      </c>
      <c r="T42" s="21">
        <f>H42+J42+L42+N42+P42+R42</f>
        <v>0</v>
      </c>
    </row>
    <row r="43" spans="1:20" ht="30" customHeight="1" thickTop="1" thickBot="1">
      <c r="A43" s="115" t="s">
        <v>63</v>
      </c>
      <c r="B43" s="116"/>
      <c r="C43" s="116"/>
      <c r="D43" s="52">
        <v>0</v>
      </c>
      <c r="E43" s="81">
        <f>SUM(E41:E42)</f>
        <v>0</v>
      </c>
      <c r="F43" s="81">
        <f t="shared" ref="F43" si="14">SUM(F41:F42)</f>
        <v>0</v>
      </c>
      <c r="G43" s="81">
        <f>SUM(G41:G42)</f>
        <v>0</v>
      </c>
      <c r="H43" s="81">
        <f t="shared" ref="H43:T43" si="15">SUM(H41:H42)</f>
        <v>0</v>
      </c>
      <c r="I43" s="81">
        <f t="shared" si="15"/>
        <v>0</v>
      </c>
      <c r="J43" s="81">
        <f t="shared" si="15"/>
        <v>0</v>
      </c>
      <c r="K43" s="81">
        <f t="shared" si="15"/>
        <v>0</v>
      </c>
      <c r="L43" s="81">
        <f t="shared" si="15"/>
        <v>0</v>
      </c>
      <c r="M43" s="81">
        <f t="shared" si="15"/>
        <v>0</v>
      </c>
      <c r="N43" s="81">
        <f t="shared" si="15"/>
        <v>0</v>
      </c>
      <c r="O43" s="81">
        <f t="shared" si="15"/>
        <v>0</v>
      </c>
      <c r="P43" s="81">
        <f t="shared" si="15"/>
        <v>0</v>
      </c>
      <c r="Q43" s="81">
        <f t="shared" si="15"/>
        <v>0</v>
      </c>
      <c r="R43" s="61">
        <f t="shared" si="15"/>
        <v>0</v>
      </c>
      <c r="S43" s="80">
        <f t="shared" si="15"/>
        <v>0</v>
      </c>
      <c r="T43" s="53">
        <f t="shared" si="15"/>
        <v>0</v>
      </c>
    </row>
  </sheetData>
  <mergeCells count="35">
    <mergeCell ref="A40:C40"/>
    <mergeCell ref="B41:B42"/>
    <mergeCell ref="A43:C43"/>
    <mergeCell ref="A28:C28"/>
    <mergeCell ref="B29:B32"/>
    <mergeCell ref="A33:C33"/>
    <mergeCell ref="B34:B36"/>
    <mergeCell ref="A37:C37"/>
    <mergeCell ref="A39:C39"/>
    <mergeCell ref="A17:C17"/>
    <mergeCell ref="A18:A19"/>
    <mergeCell ref="B18:B27"/>
    <mergeCell ref="C18:C19"/>
    <mergeCell ref="C20:C21"/>
    <mergeCell ref="C24:C25"/>
    <mergeCell ref="A4:A5"/>
    <mergeCell ref="B4:B16"/>
    <mergeCell ref="C4:C5"/>
    <mergeCell ref="A6:A7"/>
    <mergeCell ref="C6:C7"/>
    <mergeCell ref="A13:A14"/>
    <mergeCell ref="C13:C14"/>
    <mergeCell ref="A1:T1"/>
    <mergeCell ref="A2:A3"/>
    <mergeCell ref="B2:B3"/>
    <mergeCell ref="C2:C3"/>
    <mergeCell ref="D2:D3"/>
    <mergeCell ref="E2:F2"/>
    <mergeCell ref="G2:H2"/>
    <mergeCell ref="I2:J2"/>
    <mergeCell ref="K2:L2"/>
    <mergeCell ref="M2:N2"/>
    <mergeCell ref="O2:P2"/>
    <mergeCell ref="Q2:R2"/>
    <mergeCell ref="S2:T2"/>
  </mergeCells>
  <printOptions horizontalCentered="1" verticalCentered="1"/>
  <pageMargins left="0" right="0" top="0" bottom="0" header="0" footer="0"/>
  <pageSetup paperSize="9" scale="5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عملکرد سرمایه ای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plan-arabali</dc:creator>
  <cp:lastModifiedBy>لیلا محمدخانلو</cp:lastModifiedBy>
  <cp:lastPrinted>2025-04-07T05:49:07Z</cp:lastPrinted>
  <dcterms:created xsi:type="dcterms:W3CDTF">2015-09-29T11:51:54Z</dcterms:created>
  <dcterms:modified xsi:type="dcterms:W3CDTF">2025-04-21T09:45:16Z</dcterms:modified>
</cp:coreProperties>
</file>