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 D\بودجه\بودجه 1403\گزارش جذب 403\اسفند\"/>
    </mc:Choice>
  </mc:AlternateContent>
  <xr:revisionPtr revIDLastSave="0" documentId="13_ncr:1_{819B5544-851D-4C96-A76D-A3375C770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در آمد و هزینه 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6" l="1"/>
  <c r="D17" i="16"/>
  <c r="D18" i="16"/>
  <c r="D19" i="16"/>
  <c r="D20" i="16"/>
  <c r="D21" i="16"/>
  <c r="D22" i="16"/>
  <c r="D23" i="16"/>
  <c r="D24" i="16"/>
  <c r="D25" i="16"/>
  <c r="D26" i="16"/>
  <c r="D34" i="16"/>
  <c r="D36" i="16"/>
  <c r="D38" i="16"/>
  <c r="D8" i="16"/>
  <c r="D15" i="16"/>
  <c r="D7" i="16"/>
  <c r="C29" i="16"/>
  <c r="D29" i="16" s="1"/>
  <c r="B29" i="16"/>
  <c r="B35" i="16" s="1"/>
  <c r="C13" i="16"/>
  <c r="B13" i="16"/>
  <c r="C9" i="16"/>
  <c r="D9" i="16" s="1"/>
  <c r="B9" i="16"/>
  <c r="C35" i="16" l="1"/>
  <c r="B40" i="16"/>
  <c r="B43" i="16" s="1"/>
  <c r="C40" i="16" l="1"/>
  <c r="C45" i="16" s="1"/>
  <c r="D35" i="16"/>
  <c r="B44" i="16"/>
  <c r="B4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لیلا محمدخانلو</author>
  </authors>
  <commentList>
    <comment ref="C7" authorId="0" shapeId="0" xr:uid="{CF98A40F-AF71-4FCC-A44C-FF9F6233757A}">
      <text>
        <r>
          <rPr>
            <b/>
            <sz val="9"/>
            <color indexed="81"/>
            <rFont val="Tahoma"/>
            <family val="2"/>
          </rPr>
          <t>لیلا محمدخانلو:</t>
        </r>
        <r>
          <rPr>
            <sz val="9"/>
            <color indexed="81"/>
            <rFont val="Tahoma"/>
            <family val="2"/>
          </rPr>
          <t xml:space="preserve">
8526</t>
        </r>
      </text>
    </comment>
    <comment ref="C8" authorId="0" shapeId="0" xr:uid="{39DB8527-9BA4-4800-8E2C-4B90D922E019}">
      <text>
        <r>
          <rPr>
            <b/>
            <sz val="9"/>
            <color indexed="81"/>
            <rFont val="Tahoma"/>
            <family val="2"/>
          </rPr>
          <t>لیلا محمدخانلو:</t>
        </r>
        <r>
          <rPr>
            <sz val="9"/>
            <color indexed="81"/>
            <rFont val="Tahoma"/>
            <family val="2"/>
          </rPr>
          <t xml:space="preserve">
8521-8522-8555
</t>
        </r>
      </text>
    </comment>
  </commentList>
</comments>
</file>

<file path=xl/sharedStrings.xml><?xml version="1.0" encoding="utf-8"?>
<sst xmlns="http://schemas.openxmlformats.org/spreadsheetml/2006/main" count="48" uniqueCount="48">
  <si>
    <t>فروش ساير محصولات</t>
  </si>
  <si>
    <t>مبالغ به میلیون ریال</t>
  </si>
  <si>
    <t>عنــوان</t>
  </si>
  <si>
    <t>درآمدها :</t>
  </si>
  <si>
    <t xml:space="preserve">     جمع كل درآمد</t>
  </si>
  <si>
    <t>هزينه ها :</t>
  </si>
  <si>
    <t xml:space="preserve">   حقوق و دستمزد </t>
  </si>
  <si>
    <t xml:space="preserve">   كالا </t>
  </si>
  <si>
    <t xml:space="preserve">   اجاره ،آب ، برق و ....</t>
  </si>
  <si>
    <t xml:space="preserve">     جمع هزينه هاي نقدي</t>
  </si>
  <si>
    <t>خريد :</t>
  </si>
  <si>
    <t>جمع كل هزينه ها</t>
  </si>
  <si>
    <t>مالیات</t>
  </si>
  <si>
    <t>سودسهام دولت 50%</t>
  </si>
  <si>
    <t>مانده سود( زیان) خالص نقل به حساب تخصیص سود/منابع</t>
  </si>
  <si>
    <t>سايردرآمدها</t>
  </si>
  <si>
    <t>سهم صندوق توسعه ملی</t>
  </si>
  <si>
    <t xml:space="preserve">     جمع خالص درآمد</t>
  </si>
  <si>
    <t xml:space="preserve">خريد گاز </t>
  </si>
  <si>
    <t>سایر پرداختها- زیان تسعیر دارایی و بدهی ارزی غیر عملیاتی</t>
  </si>
  <si>
    <t>سود /زیان قبل از کسر مالیات</t>
  </si>
  <si>
    <t>بیمه تاسیسات</t>
  </si>
  <si>
    <t>سایر هزینه ها</t>
  </si>
  <si>
    <t>خدمات دریافتی</t>
  </si>
  <si>
    <t>حمل و نقل</t>
  </si>
  <si>
    <t>کارمزد بانکی</t>
  </si>
  <si>
    <t>پاداش سنوات و تعدیل نیروی انسانی</t>
  </si>
  <si>
    <t>هزینه های اداری و تشکیلاتی</t>
  </si>
  <si>
    <t>تحقیقات و پژوهش</t>
  </si>
  <si>
    <t>آموزش</t>
  </si>
  <si>
    <t>سود تضمینی- هزینه مالی</t>
  </si>
  <si>
    <t xml:space="preserve">عملیات فروش </t>
  </si>
  <si>
    <t>سهم هدفمندی</t>
  </si>
  <si>
    <t xml:space="preserve">ذخیره استهلاک </t>
  </si>
  <si>
    <t>فروش اصلی</t>
  </si>
  <si>
    <t>سهم خزانه از مازاد صادرات ( سهم مالکانه دولت)</t>
  </si>
  <si>
    <t>خرید محصولات فرعی</t>
  </si>
  <si>
    <t xml:space="preserve">خرید گاز غنی از نفت </t>
  </si>
  <si>
    <t xml:space="preserve">سایر دریافتها- انتقالی به سرمایه </t>
  </si>
  <si>
    <t>سایر پرداختها- هزینه های آمادگی</t>
  </si>
  <si>
    <t>سایر پرداختها- پرداختها طبق قوانین، مصوبات و مسئولیت اجتماعی</t>
  </si>
  <si>
    <t>معافيت مالياتي 14.5% خالص صادرات</t>
  </si>
  <si>
    <t>سود پس از کسر معافیت های قانونی</t>
  </si>
  <si>
    <t>عملکرد 1403</t>
  </si>
  <si>
    <t>ارائه خدمات مستمر/ درآمد حاصل از ارائه خدمات</t>
  </si>
  <si>
    <t>مصوب اصلاحی  1403</t>
  </si>
  <si>
    <t xml:space="preserve">درصد جذب </t>
  </si>
  <si>
    <t>گزارش در آمد و هزینه  تاپایان اسفند  ماه 1403(نیمه نهایی)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</si>
</sst>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#\)"/>
    <numFmt numFmtId="165" formatCode="#,##0;[Red]\(#,##0\)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0"/>
      <name val="Arial"/>
      <family val="2"/>
    </font>
    <font>
      <b/>
      <sz val="12"/>
      <color rgb="FFFF0000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8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3" fontId="8" fillId="0" borderId="0" xfId="0" applyNumberFormat="1" applyFont="1"/>
    <xf numFmtId="0" fontId="8" fillId="5" borderId="1" xfId="0" applyFont="1" applyFill="1" applyBorder="1"/>
    <xf numFmtId="1" fontId="8" fillId="5" borderId="1" xfId="0" applyNumberFormat="1" applyFont="1" applyFill="1" applyBorder="1"/>
    <xf numFmtId="0" fontId="8" fillId="4" borderId="1" xfId="0" applyFont="1" applyFill="1" applyBorder="1"/>
    <xf numFmtId="1" fontId="8" fillId="4" borderId="1" xfId="0" applyNumberFormat="1" applyFont="1" applyFill="1" applyBorder="1"/>
    <xf numFmtId="1" fontId="8" fillId="3" borderId="1" xfId="0" applyNumberFormat="1" applyFont="1" applyFill="1" applyBorder="1"/>
    <xf numFmtId="1" fontId="8" fillId="0" borderId="2" xfId="0" applyNumberFormat="1" applyFont="1" applyBorder="1"/>
    <xf numFmtId="164" fontId="4" fillId="4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right" vertical="center" shrinkToFit="1"/>
    </xf>
    <xf numFmtId="164" fontId="4" fillId="0" borderId="6" xfId="0" applyNumberFormat="1" applyFont="1" applyFill="1" applyBorder="1" applyAlignment="1">
      <alignment horizontal="right" vertical="center" shrinkToFit="1"/>
    </xf>
    <xf numFmtId="164" fontId="4" fillId="5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164" fontId="4" fillId="0" borderId="7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164" fontId="4" fillId="3" borderId="1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4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/>
    </xf>
    <xf numFmtId="38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shrinkToFit="1"/>
    </xf>
    <xf numFmtId="0" fontId="8" fillId="0" borderId="7" xfId="0" applyFont="1" applyBorder="1"/>
    <xf numFmtId="0" fontId="8" fillId="0" borderId="5" xfId="0" applyFont="1" applyBorder="1"/>
    <xf numFmtId="1" fontId="8" fillId="0" borderId="5" xfId="0" applyNumberFormat="1" applyFont="1" applyBorder="1"/>
    <xf numFmtId="1" fontId="8" fillId="0" borderId="6" xfId="0" applyNumberFormat="1" applyFont="1" applyBorder="1"/>
    <xf numFmtId="0" fontId="8" fillId="0" borderId="6" xfId="0" applyFont="1" applyBorder="1"/>
    <xf numFmtId="1" fontId="8" fillId="0" borderId="7" xfId="0" applyNumberFormat="1" applyFont="1" applyBorder="1"/>
    <xf numFmtId="165" fontId="6" fillId="0" borderId="4" xfId="4" applyNumberFormat="1" applyFont="1" applyFill="1" applyBorder="1" applyAlignment="1">
      <alignment horizontal="center" vertical="center"/>
    </xf>
    <xf numFmtId="165" fontId="4" fillId="0" borderId="4" xfId="4" applyNumberFormat="1" applyFont="1" applyFill="1" applyBorder="1" applyAlignment="1">
      <alignment horizontal="center" vertical="center"/>
    </xf>
    <xf numFmtId="1" fontId="8" fillId="0" borderId="4" xfId="0" applyNumberFormat="1" applyFont="1" applyBorder="1"/>
    <xf numFmtId="1" fontId="8" fillId="0" borderId="1" xfId="0" applyNumberFormat="1" applyFont="1" applyBorder="1"/>
    <xf numFmtId="0" fontId="7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11" xfId="5" xr:uid="{D153853D-6427-491F-8120-9553D5FA737B}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4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</xdr:rowOff>
    </xdr:from>
    <xdr:ext cx="730250" cy="503469"/>
    <xdr:pic>
      <xdr:nvPicPr>
        <xdr:cNvPr id="2" name="Picture 1" descr="mashal[1]">
          <a:extLst>
            <a:ext uri="{FF2B5EF4-FFF2-40B4-BE49-F238E27FC236}">
              <a16:creationId xmlns:a16="http://schemas.microsoft.com/office/drawing/2014/main" id="{5FE855B0-4839-4F1D-BE9A-BE5ECBF1C09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861525" y="19050"/>
          <a:ext cx="730250" cy="503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48BD-2567-40A7-9DA9-CECD82F0D349}">
  <dimension ref="A1:G45"/>
  <sheetViews>
    <sheetView rightToLeft="1" tabSelected="1" zoomScaleNormal="100" workbookViewId="0">
      <selection activeCell="N4" sqref="N4"/>
    </sheetView>
  </sheetViews>
  <sheetFormatPr defaultRowHeight="19.5" x14ac:dyDescent="0.5"/>
  <cols>
    <col min="1" max="1" width="58.85546875" style="1" bestFit="1" customWidth="1"/>
    <col min="2" max="3" width="18.5703125" style="1" customWidth="1"/>
    <col min="4" max="4" width="12.140625" style="1" customWidth="1"/>
    <col min="5" max="5" width="15" style="4" customWidth="1"/>
    <col min="6" max="6" width="10.28515625" style="1" bestFit="1" customWidth="1"/>
    <col min="7" max="7" width="9.140625" style="4"/>
    <col min="8" max="16384" width="9.140625" style="1"/>
  </cols>
  <sheetData>
    <row r="1" spans="1:4" ht="24" x14ac:dyDescent="0.5">
      <c r="A1" s="44" t="s">
        <v>47</v>
      </c>
      <c r="B1" s="44"/>
      <c r="C1" s="44"/>
    </row>
    <row r="2" spans="1:4" ht="21.75" thickBot="1" x14ac:dyDescent="0.6">
      <c r="A2" s="2"/>
      <c r="B2" s="3"/>
      <c r="C2" s="3"/>
      <c r="D2" s="3" t="s">
        <v>1</v>
      </c>
    </row>
    <row r="3" spans="1:4" ht="62.25" customHeight="1" thickBot="1" x14ac:dyDescent="0.55000000000000004">
      <c r="A3" s="11" t="s">
        <v>2</v>
      </c>
      <c r="B3" s="25" t="s">
        <v>45</v>
      </c>
      <c r="C3" s="30" t="s">
        <v>43</v>
      </c>
      <c r="D3" s="7" t="s">
        <v>46</v>
      </c>
    </row>
    <row r="4" spans="1:4" ht="21" x14ac:dyDescent="0.5">
      <c r="A4" s="12" t="s">
        <v>3</v>
      </c>
      <c r="B4" s="26"/>
      <c r="C4" s="31"/>
      <c r="D4" s="34"/>
    </row>
    <row r="5" spans="1:4" ht="21" x14ac:dyDescent="0.5">
      <c r="A5" s="13" t="s">
        <v>34</v>
      </c>
      <c r="B5" s="20">
        <v>0</v>
      </c>
      <c r="C5" s="19">
        <v>0</v>
      </c>
      <c r="D5" s="35">
        <v>0</v>
      </c>
    </row>
    <row r="6" spans="1:4" ht="21" x14ac:dyDescent="0.5">
      <c r="A6" s="13" t="s">
        <v>0</v>
      </c>
      <c r="B6" s="20">
        <v>0</v>
      </c>
      <c r="C6" s="20">
        <v>0</v>
      </c>
      <c r="D6" s="35">
        <v>0</v>
      </c>
    </row>
    <row r="7" spans="1:4" ht="21" x14ac:dyDescent="0.5">
      <c r="A7" s="13" t="s">
        <v>44</v>
      </c>
      <c r="B7" s="20">
        <v>10710535</v>
      </c>
      <c r="C7" s="20">
        <v>9994119</v>
      </c>
      <c r="D7" s="36">
        <f>C7/B7*100</f>
        <v>93.311109108928733</v>
      </c>
    </row>
    <row r="8" spans="1:4" ht="21.75" thickBot="1" x14ac:dyDescent="0.55000000000000004">
      <c r="A8" s="14" t="s">
        <v>15</v>
      </c>
      <c r="B8" s="17">
        <v>97965</v>
      </c>
      <c r="C8" s="17">
        <v>51291</v>
      </c>
      <c r="D8" s="37">
        <f t="shared" ref="D8:D9" si="0">C8/B8*100</f>
        <v>52.356453835553516</v>
      </c>
    </row>
    <row r="9" spans="1:4" ht="21.75" thickBot="1" x14ac:dyDescent="0.55000000000000004">
      <c r="A9" s="15" t="s">
        <v>4</v>
      </c>
      <c r="B9" s="27">
        <f>SUM(B7:B8)</f>
        <v>10808500</v>
      </c>
      <c r="C9" s="27">
        <f t="shared" ref="C9" si="1">SUM(C7:C8)</f>
        <v>10045410</v>
      </c>
      <c r="D9" s="6">
        <f t="shared" si="0"/>
        <v>92.939908405421662</v>
      </c>
    </row>
    <row r="10" spans="1:4" ht="21" x14ac:dyDescent="0.5">
      <c r="A10" s="16" t="s">
        <v>16</v>
      </c>
      <c r="B10" s="28">
        <v>0</v>
      </c>
      <c r="C10" s="21">
        <v>0</v>
      </c>
      <c r="D10" s="34">
        <v>0</v>
      </c>
    </row>
    <row r="11" spans="1:4" ht="21" x14ac:dyDescent="0.5">
      <c r="A11" s="17" t="s">
        <v>35</v>
      </c>
      <c r="B11" s="20">
        <v>0</v>
      </c>
      <c r="C11" s="17">
        <v>0</v>
      </c>
      <c r="D11" s="35">
        <v>0</v>
      </c>
    </row>
    <row r="12" spans="1:4" ht="21.75" thickBot="1" x14ac:dyDescent="0.55000000000000004">
      <c r="A12" s="17" t="s">
        <v>32</v>
      </c>
      <c r="B12" s="17">
        <v>0</v>
      </c>
      <c r="C12" s="17">
        <v>0</v>
      </c>
      <c r="D12" s="38">
        <v>0</v>
      </c>
    </row>
    <row r="13" spans="1:4" ht="21.75" thickBot="1" x14ac:dyDescent="0.55000000000000004">
      <c r="A13" s="15" t="s">
        <v>17</v>
      </c>
      <c r="B13" s="27">
        <f>SUM(B10:B12)</f>
        <v>0</v>
      </c>
      <c r="C13" s="27">
        <f t="shared" ref="C13" si="2">SUM(C10:C12)</f>
        <v>0</v>
      </c>
      <c r="D13" s="5"/>
    </row>
    <row r="14" spans="1:4" ht="21" x14ac:dyDescent="0.5">
      <c r="A14" s="18" t="s">
        <v>5</v>
      </c>
      <c r="B14" s="19"/>
      <c r="C14" s="19"/>
      <c r="D14" s="34"/>
    </row>
    <row r="15" spans="1:4" ht="21" x14ac:dyDescent="0.5">
      <c r="A15" s="13" t="s">
        <v>6</v>
      </c>
      <c r="B15" s="20">
        <v>1660000</v>
      </c>
      <c r="C15" s="20">
        <v>1539357</v>
      </c>
      <c r="D15" s="36">
        <f t="shared" ref="D15:D38" si="3">C15/B15*100</f>
        <v>92.732349397590369</v>
      </c>
    </row>
    <row r="16" spans="1:4" ht="21" x14ac:dyDescent="0.5">
      <c r="A16" s="14" t="s">
        <v>7</v>
      </c>
      <c r="B16" s="20">
        <v>450000</v>
      </c>
      <c r="C16" s="20">
        <v>450000</v>
      </c>
      <c r="D16" s="36">
        <f t="shared" si="3"/>
        <v>100</v>
      </c>
    </row>
    <row r="17" spans="1:4" ht="21" x14ac:dyDescent="0.5">
      <c r="A17" s="13" t="s">
        <v>8</v>
      </c>
      <c r="B17" s="20">
        <v>117000</v>
      </c>
      <c r="C17" s="20">
        <v>117000</v>
      </c>
      <c r="D17" s="36">
        <f t="shared" si="3"/>
        <v>100</v>
      </c>
    </row>
    <row r="18" spans="1:4" ht="21" x14ac:dyDescent="0.5">
      <c r="A18" s="13" t="s">
        <v>21</v>
      </c>
      <c r="B18" s="20">
        <v>15000</v>
      </c>
      <c r="C18" s="20">
        <v>15000</v>
      </c>
      <c r="D18" s="36">
        <f t="shared" si="3"/>
        <v>100</v>
      </c>
    </row>
    <row r="19" spans="1:4" ht="21" x14ac:dyDescent="0.5">
      <c r="A19" s="13" t="s">
        <v>22</v>
      </c>
      <c r="B19" s="20">
        <v>28000</v>
      </c>
      <c r="C19" s="20">
        <v>26518</v>
      </c>
      <c r="D19" s="36">
        <f t="shared" si="3"/>
        <v>94.707142857142856</v>
      </c>
    </row>
    <row r="20" spans="1:4" ht="21" x14ac:dyDescent="0.5">
      <c r="A20" s="13" t="s">
        <v>23</v>
      </c>
      <c r="B20" s="20">
        <v>6500000</v>
      </c>
      <c r="C20" s="20">
        <v>6325000</v>
      </c>
      <c r="D20" s="36">
        <f t="shared" si="3"/>
        <v>97.307692307692307</v>
      </c>
    </row>
    <row r="21" spans="1:4" ht="21" x14ac:dyDescent="0.5">
      <c r="A21" s="13" t="s">
        <v>24</v>
      </c>
      <c r="B21" s="20">
        <v>129000</v>
      </c>
      <c r="C21" s="20">
        <v>136159</v>
      </c>
      <c r="D21" s="36">
        <f t="shared" si="3"/>
        <v>105.54961240310077</v>
      </c>
    </row>
    <row r="22" spans="1:4" ht="21" x14ac:dyDescent="0.5">
      <c r="A22" s="13" t="s">
        <v>25</v>
      </c>
      <c r="B22" s="20">
        <v>2500</v>
      </c>
      <c r="C22" s="20">
        <v>2000</v>
      </c>
      <c r="D22" s="36">
        <f t="shared" si="3"/>
        <v>80</v>
      </c>
    </row>
    <row r="23" spans="1:4" ht="21" x14ac:dyDescent="0.5">
      <c r="A23" s="13" t="s">
        <v>26</v>
      </c>
      <c r="B23" s="20">
        <v>975000</v>
      </c>
      <c r="C23" s="20">
        <v>850000</v>
      </c>
      <c r="D23" s="36">
        <f t="shared" si="3"/>
        <v>87.179487179487182</v>
      </c>
    </row>
    <row r="24" spans="1:4" ht="21" x14ac:dyDescent="0.5">
      <c r="A24" s="13" t="s">
        <v>27</v>
      </c>
      <c r="B24" s="17">
        <v>48000</v>
      </c>
      <c r="C24" s="20">
        <v>50858</v>
      </c>
      <c r="D24" s="36">
        <f t="shared" si="3"/>
        <v>105.95416666666667</v>
      </c>
    </row>
    <row r="25" spans="1:4" ht="21" x14ac:dyDescent="0.5">
      <c r="A25" s="13" t="s">
        <v>28</v>
      </c>
      <c r="B25" s="17">
        <v>1000</v>
      </c>
      <c r="C25" s="20">
        <v>100</v>
      </c>
      <c r="D25" s="36">
        <f t="shared" si="3"/>
        <v>10</v>
      </c>
    </row>
    <row r="26" spans="1:4" ht="21" x14ac:dyDescent="0.5">
      <c r="A26" s="13" t="s">
        <v>29</v>
      </c>
      <c r="B26" s="17">
        <v>13000</v>
      </c>
      <c r="C26" s="20">
        <v>13000</v>
      </c>
      <c r="D26" s="36">
        <f t="shared" si="3"/>
        <v>100</v>
      </c>
    </row>
    <row r="27" spans="1:4" ht="21" x14ac:dyDescent="0.5">
      <c r="A27" s="13" t="s">
        <v>30</v>
      </c>
      <c r="B27" s="17">
        <v>0</v>
      </c>
      <c r="C27" s="20">
        <v>0</v>
      </c>
      <c r="D27" s="36">
        <v>0</v>
      </c>
    </row>
    <row r="28" spans="1:4" ht="21.75" thickBot="1" x14ac:dyDescent="0.55000000000000004">
      <c r="A28" s="14" t="s">
        <v>31</v>
      </c>
      <c r="B28" s="17">
        <v>0</v>
      </c>
      <c r="C28" s="17">
        <v>0</v>
      </c>
      <c r="D28" s="37">
        <v>0</v>
      </c>
    </row>
    <row r="29" spans="1:4" ht="21.75" thickBot="1" x14ac:dyDescent="0.55000000000000004">
      <c r="A29" s="11" t="s">
        <v>9</v>
      </c>
      <c r="B29" s="25">
        <f>SUM(B15:B28)</f>
        <v>9938500</v>
      </c>
      <c r="C29" s="25">
        <f t="shared" ref="C29" si="4">SUM(C15:C28)</f>
        <v>9524992</v>
      </c>
      <c r="D29" s="8">
        <f t="shared" si="3"/>
        <v>95.839331891130456</v>
      </c>
    </row>
    <row r="30" spans="1:4" ht="21" x14ac:dyDescent="0.5">
      <c r="A30" s="19" t="s">
        <v>10</v>
      </c>
      <c r="B30" s="19"/>
      <c r="C30" s="19"/>
      <c r="D30" s="39"/>
    </row>
    <row r="31" spans="1:4" ht="21" x14ac:dyDescent="0.5">
      <c r="A31" s="20" t="s">
        <v>18</v>
      </c>
      <c r="B31" s="20">
        <v>0</v>
      </c>
      <c r="C31" s="20">
        <v>0</v>
      </c>
      <c r="D31" s="36"/>
    </row>
    <row r="32" spans="1:4" ht="21" x14ac:dyDescent="0.5">
      <c r="A32" s="17" t="s">
        <v>36</v>
      </c>
      <c r="B32" s="17">
        <v>0</v>
      </c>
      <c r="C32" s="17">
        <v>0</v>
      </c>
      <c r="D32" s="36"/>
    </row>
    <row r="33" spans="1:4" ht="21" x14ac:dyDescent="0.5">
      <c r="A33" s="17" t="s">
        <v>37</v>
      </c>
      <c r="B33" s="17">
        <v>0</v>
      </c>
      <c r="C33" s="17">
        <v>0</v>
      </c>
      <c r="D33" s="36"/>
    </row>
    <row r="34" spans="1:4" ht="21.75" thickBot="1" x14ac:dyDescent="0.55000000000000004">
      <c r="A34" s="17" t="s">
        <v>33</v>
      </c>
      <c r="B34" s="17">
        <v>1300000</v>
      </c>
      <c r="C34" s="17">
        <v>1285000</v>
      </c>
      <c r="D34" s="37">
        <f t="shared" si="3"/>
        <v>98.846153846153854</v>
      </c>
    </row>
    <row r="35" spans="1:4" ht="21.75" thickBot="1" x14ac:dyDescent="0.55000000000000004">
      <c r="A35" s="11" t="s">
        <v>11</v>
      </c>
      <c r="B35" s="25">
        <f>B34+B29</f>
        <v>11238500</v>
      </c>
      <c r="C35" s="25">
        <f t="shared" ref="C35" si="5">C34+C29</f>
        <v>10809992</v>
      </c>
      <c r="D35" s="8">
        <f t="shared" si="3"/>
        <v>96.187142412243631</v>
      </c>
    </row>
    <row r="36" spans="1:4" ht="21" x14ac:dyDescent="0.5">
      <c r="A36" s="21" t="s">
        <v>38</v>
      </c>
      <c r="B36" s="19">
        <v>470000</v>
      </c>
      <c r="C36" s="21">
        <v>0</v>
      </c>
      <c r="D36" s="39">
        <f t="shared" si="3"/>
        <v>0</v>
      </c>
    </row>
    <row r="37" spans="1:4" ht="21" x14ac:dyDescent="0.5">
      <c r="A37" s="17" t="s">
        <v>39</v>
      </c>
      <c r="B37" s="20">
        <v>0</v>
      </c>
      <c r="C37" s="17">
        <v>0</v>
      </c>
      <c r="D37" s="36"/>
    </row>
    <row r="38" spans="1:4" ht="21" x14ac:dyDescent="0.5">
      <c r="A38" s="17" t="s">
        <v>40</v>
      </c>
      <c r="B38" s="20">
        <v>40000</v>
      </c>
      <c r="C38" s="17">
        <v>40310</v>
      </c>
      <c r="D38" s="36">
        <f t="shared" si="3"/>
        <v>100.77499999999999</v>
      </c>
    </row>
    <row r="39" spans="1:4" ht="21.75" thickBot="1" x14ac:dyDescent="0.55000000000000004">
      <c r="A39" s="17" t="s">
        <v>19</v>
      </c>
      <c r="B39" s="17">
        <v>0</v>
      </c>
      <c r="C39" s="17">
        <v>0</v>
      </c>
      <c r="D39" s="37"/>
    </row>
    <row r="40" spans="1:4" ht="21.75" thickBot="1" x14ac:dyDescent="0.55000000000000004">
      <c r="A40" s="22" t="s">
        <v>20</v>
      </c>
      <c r="B40" s="29">
        <f>B9-B35-B38+B36</f>
        <v>0</v>
      </c>
      <c r="C40" s="32">
        <f t="shared" ref="C40" si="6">C9-C35-C38+C36</f>
        <v>-804892</v>
      </c>
      <c r="D40" s="9"/>
    </row>
    <row r="41" spans="1:4" ht="21.75" thickBot="1" x14ac:dyDescent="0.55000000000000004">
      <c r="A41" s="23" t="s">
        <v>41</v>
      </c>
      <c r="B41" s="40"/>
      <c r="C41" s="41"/>
      <c r="D41" s="42"/>
    </row>
    <row r="42" spans="1:4" ht="21.75" thickBot="1" x14ac:dyDescent="0.55000000000000004">
      <c r="A42" s="22" t="s">
        <v>42</v>
      </c>
      <c r="B42" s="29"/>
      <c r="C42" s="33"/>
      <c r="D42" s="9"/>
    </row>
    <row r="43" spans="1:4" ht="21.75" thickBot="1" x14ac:dyDescent="0.55000000000000004">
      <c r="A43" s="23" t="s">
        <v>12</v>
      </c>
      <c r="B43" s="18">
        <f>B40*25%</f>
        <v>0</v>
      </c>
      <c r="C43" s="18"/>
      <c r="D43" s="43"/>
    </row>
    <row r="44" spans="1:4" ht="21.75" thickBot="1" x14ac:dyDescent="0.55000000000000004">
      <c r="A44" s="24" t="s">
        <v>13</v>
      </c>
      <c r="B44" s="24">
        <f>B40*50%</f>
        <v>0</v>
      </c>
      <c r="C44" s="24"/>
      <c r="D44" s="10"/>
    </row>
    <row r="45" spans="1:4" ht="21.75" thickBot="1" x14ac:dyDescent="0.55000000000000004">
      <c r="A45" s="22" t="s">
        <v>14</v>
      </c>
      <c r="B45" s="29">
        <f>B40-B43-B44</f>
        <v>0</v>
      </c>
      <c r="C45" s="29">
        <f t="shared" ref="C45" si="7">C40-C43-C44</f>
        <v>-804892</v>
      </c>
      <c r="D45" s="9"/>
    </row>
  </sheetData>
  <mergeCells count="1">
    <mergeCell ref="A1:C1"/>
  </mergeCells>
  <printOptions horizontalCentered="1" verticalCentered="1"/>
  <pageMargins left="0" right="0" top="0" bottom="0" header="0" footer="0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در آمد و هزینه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farhadi</dc:creator>
  <cp:lastModifiedBy>لیلا محمدخانلو</cp:lastModifiedBy>
  <cp:lastPrinted>2024-11-30T05:38:13Z</cp:lastPrinted>
  <dcterms:created xsi:type="dcterms:W3CDTF">2018-07-16T03:56:35Z</dcterms:created>
  <dcterms:modified xsi:type="dcterms:W3CDTF">2025-04-21T09:47:44Z</dcterms:modified>
</cp:coreProperties>
</file>